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BB" lockStructure="1"/>
  <bookViews>
    <workbookView xWindow="-1155" yWindow="675" windowWidth="19320" windowHeight="11640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_FilterDatabase" localSheetId="0" hidden="1">Travel!$A$40:$H$162</definedName>
    <definedName name="_xlnm.Print_Area" localSheetId="1">Hospitality!$A$1:$E$27</definedName>
    <definedName name="_xlnm.Print_Area" localSheetId="2">Other!$A$1:$E$20</definedName>
    <definedName name="_xlnm.Print_Area" localSheetId="0">Travel!$A$1:$H$155</definedName>
  </definedNames>
  <calcPr calcId="144525"/>
</workbook>
</file>

<file path=xl/calcChain.xml><?xml version="1.0" encoding="utf-8"?>
<calcChain xmlns="http://schemas.openxmlformats.org/spreadsheetml/2006/main">
  <c r="C161" i="1" l="1"/>
  <c r="B19" i="1" l="1"/>
  <c r="B18" i="1"/>
  <c r="B131" i="1" l="1"/>
  <c r="B108" i="1"/>
  <c r="B105" i="1"/>
  <c r="B92" i="1"/>
  <c r="B67" i="1"/>
  <c r="B53" i="1"/>
  <c r="B48" i="1"/>
  <c r="B158" i="1" l="1"/>
  <c r="B26" i="1"/>
  <c r="B16" i="3" l="1"/>
  <c r="C18" i="3" s="1"/>
  <c r="B8" i="3"/>
  <c r="B11" i="2"/>
  <c r="C25" i="2" s="1"/>
  <c r="B23" i="2"/>
  <c r="B10" i="1"/>
  <c r="B37" i="1"/>
</calcChain>
</file>

<file path=xl/sharedStrings.xml><?xml version="1.0" encoding="utf-8"?>
<sst xmlns="http://schemas.openxmlformats.org/spreadsheetml/2006/main" count="479" uniqueCount="128">
  <si>
    <t xml:space="preserve">Name of organisation </t>
  </si>
  <si>
    <t xml:space="preserve">Name of CE: </t>
  </si>
  <si>
    <t>Comment</t>
  </si>
  <si>
    <t>Period:</t>
  </si>
  <si>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</si>
  <si>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</si>
  <si>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</si>
  <si>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</si>
  <si>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</si>
  <si>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</si>
  <si>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</si>
  <si>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Total</t>
  </si>
  <si>
    <t>non-Credit Card expenses</t>
  </si>
  <si>
    <t>DomesticTravel</t>
  </si>
  <si>
    <t xml:space="preserve">Purpose (eg, visiting district offices ...) </t>
  </si>
  <si>
    <t>Domestic Travel</t>
  </si>
  <si>
    <t>HQSC</t>
  </si>
  <si>
    <t>Janice Wilson</t>
  </si>
  <si>
    <t>Name of organisation:</t>
  </si>
  <si>
    <t>Name of CE:</t>
  </si>
  <si>
    <t>Hospitality provided</t>
  </si>
  <si>
    <t xml:space="preserve">Purpose (eg, hosting delegation from ...) </t>
  </si>
  <si>
    <t>Nature</t>
  </si>
  <si>
    <t>Total-</t>
  </si>
  <si>
    <t>Total hospitality expenses for the 6-monthly period</t>
  </si>
  <si>
    <t>Name of organisation</t>
  </si>
  <si>
    <t>Other</t>
  </si>
  <si>
    <t xml:space="preserve">Purpose (eg, farewell for long-serving staff members) </t>
  </si>
  <si>
    <t>Location</t>
  </si>
  <si>
    <t>Total other expenses for the 6-monthly period</t>
  </si>
  <si>
    <t>Name of Organisation: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</si>
  <si>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</si>
  <si>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</si>
  <si>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</si>
  <si>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</si>
  <si>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</si>
  <si>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</si>
  <si>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</si>
  <si>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</si>
  <si>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</si>
  <si>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Nil</t>
  </si>
  <si>
    <t>Health Quality and Safety Commission</t>
  </si>
  <si>
    <t>01/07/2011 - 31/12/2011</t>
  </si>
  <si>
    <t>Reimbursement Board Dinner</t>
  </si>
  <si>
    <t>Wellington</t>
  </si>
  <si>
    <t xml:space="preserve">Reimbursement Lunch   </t>
  </si>
  <si>
    <t xml:space="preserve">Reimbursement Dinner for International Recruitment </t>
  </si>
  <si>
    <t>Reimbursement Dinner</t>
  </si>
  <si>
    <t>GP College</t>
  </si>
  <si>
    <t>Ko Awatea lunch meeting</t>
  </si>
  <si>
    <t>The Great Health Care Challenge Austrailia Conference Fees</t>
  </si>
  <si>
    <t>J Wilson attendance</t>
  </si>
  <si>
    <t>Australia</t>
  </si>
  <si>
    <t>Waikato</t>
  </si>
  <si>
    <t>Car Rental</t>
  </si>
  <si>
    <t>Reimbursement of private portion of Car Rental</t>
  </si>
  <si>
    <t>GOVIS 2011 workshop refund</t>
  </si>
  <si>
    <t>Refund private portion of travel IIMHL Conference</t>
  </si>
  <si>
    <t xml:space="preserve">J Wilson </t>
  </si>
  <si>
    <t>The Great Health Care Challenge Austrailia Conference Expenses reimbursement</t>
  </si>
  <si>
    <t>Taxi</t>
  </si>
  <si>
    <t>Auckland</t>
  </si>
  <si>
    <t>Christchurch</t>
  </si>
  <si>
    <t>Taxi Admin Fees July to Dec 2011</t>
  </si>
  <si>
    <t>July to December 2011</t>
  </si>
  <si>
    <t>To From Airport</t>
  </si>
  <si>
    <t>Airport to Hotel</t>
  </si>
  <si>
    <t>RNZACGP Launch</t>
  </si>
  <si>
    <t>PMMRC meeting</t>
  </si>
  <si>
    <t>Medication Safety Workshop</t>
  </si>
  <si>
    <t>MoH meeting</t>
  </si>
  <si>
    <t>NHB event</t>
  </si>
  <si>
    <t>B Johnson Forum Auckland</t>
  </si>
  <si>
    <t>B Johnson Forum Christchurch</t>
  </si>
  <si>
    <t>RACMA meeting</t>
  </si>
  <si>
    <t>ANZCA meeting</t>
  </si>
  <si>
    <t>RACP meeting</t>
  </si>
  <si>
    <t>Planning Day</t>
  </si>
  <si>
    <t>RNZCGP meeting</t>
  </si>
  <si>
    <t>Board meeting</t>
  </si>
  <si>
    <t>Stakeholder meetings</t>
  </si>
  <si>
    <t>Hotel Accommodation</t>
  </si>
  <si>
    <t>Sydney</t>
  </si>
  <si>
    <t>Ko Awatea visit/Asia Pacific Healthcare Colloquium</t>
  </si>
  <si>
    <t>NZIHM Congress</t>
  </si>
  <si>
    <t>International Air Travel</t>
  </si>
  <si>
    <t>Presentation to Midland Chairs &amp; CE's, Waikato Hospital</t>
  </si>
  <si>
    <t>Ticket Amendment Fees July to December 2011</t>
  </si>
  <si>
    <t xml:space="preserve">   </t>
  </si>
  <si>
    <t>Refund of Travel Costs by Sponsor IIMHL</t>
  </si>
  <si>
    <t>Travel and Accomodation</t>
  </si>
  <si>
    <t>Melbourne</t>
  </si>
  <si>
    <t>SFO / Boston</t>
  </si>
  <si>
    <t>Bay of Plenty/ Auckland</t>
  </si>
  <si>
    <t>Rotorua</t>
  </si>
  <si>
    <t>Hamilton</t>
  </si>
  <si>
    <t>Credit Card expenses (own Credit Card)</t>
  </si>
  <si>
    <t>Stakeholder meetings and Regional Office visit</t>
  </si>
  <si>
    <t>Auckland/Hamilton</t>
  </si>
  <si>
    <t>Regional Office and Board Meeting</t>
  </si>
  <si>
    <t>Public Health Symposium</t>
  </si>
  <si>
    <t xml:space="preserve">Stakeholder meetings </t>
  </si>
  <si>
    <t>Presentation Tamaki Campus, Ak University</t>
  </si>
  <si>
    <t>Regional Office, Ko Awatea and other stakeholder meetings</t>
  </si>
  <si>
    <t>Auckland Office Regional Visit and Stakeholder meetings</t>
  </si>
  <si>
    <t>Hotel to Airport</t>
  </si>
  <si>
    <t>Hotel to ADHB</t>
  </si>
  <si>
    <t>Waitemata DHB Visit</t>
  </si>
  <si>
    <t>SISSAL Mtg,  Canterbury DHB and Nurse Maude</t>
  </si>
  <si>
    <t>MOH meeting</t>
  </si>
  <si>
    <t>School of Population Health, Auckland University</t>
  </si>
  <si>
    <t>Raj Behal Mortality Review Workshop</t>
  </si>
  <si>
    <t>Wellington Hospital</t>
  </si>
  <si>
    <t>Regional office and Stakeholder meetings</t>
  </si>
  <si>
    <t>Total Travel expenses for the 6-monthly period</t>
  </si>
  <si>
    <t>Meal and other expenses Travel Claim</t>
  </si>
  <si>
    <t>Hotel Accommodation Claim</t>
  </si>
  <si>
    <t>International Air Travel and Hotel Accomodation</t>
  </si>
  <si>
    <t>Australian Assn Quality in Health Care Conference</t>
  </si>
  <si>
    <t>Australian Commission on Safety &amp; Quality in Health Care meeting</t>
  </si>
  <si>
    <t>No CE Credit Card</t>
  </si>
  <si>
    <t>Full Board members and CEO Dinner costs</t>
  </si>
  <si>
    <t>Hamilton - Stakeholder Vists</t>
  </si>
  <si>
    <t>Conference Fee refund J Wilson</t>
  </si>
  <si>
    <t>BoP DHB  and other Stakeholder visits Midlands Region</t>
  </si>
  <si>
    <t>Presentation Aged Residential Care Provider meeting Auckland</t>
  </si>
  <si>
    <t>Board Members, CEO and Candidate Dinner</t>
  </si>
  <si>
    <t>International Initiative for Mental Health Leadership Conference (IIMHL)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</si>
</sst>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[$$-1409]* #,##0.00_-;\-[$$-1409]* #,##0.00_-;_-[$$-1409]* &quot;-&quot;??_-;_-@_-"/>
    <numFmt numFmtId="165" formatCode="[$$-1409]#,##0.00"/>
    <numFmt numFmtId="166" formatCode="_-[$$-1009]* #,##0.00_-;\-[$$-1009]* #,##0.00_-;_-[$$-1009]* &quot;-&quot;??_-;_-@_-"/>
    <numFmt numFmtId="167" formatCode="_-[$$-C09]* #,##0.00_-;\-[$$-C09]* #,##0.00_-;_-[$$-C09]* &quot;-&quot;??_-;_-@_-"/>
    <numFmt numFmtId="168" formatCode="&quot;$&quot;#,##0.00;\(&quot;$&quot;#,##0.00\)"/>
    <numFmt numFmtId="169" formatCode="dd/mm/yy"/>
  </numFmts>
  <fonts count="17" x14ac:knownFonts="1">
    <font>
      <sz val="10"/>
      <name val="Arial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i/>
      <sz val="12"/>
      <color indexed="8"/>
      <name val="Arial Narrow"/>
      <family val="2"/>
    </font>
    <font>
      <sz val="10"/>
      <color indexed="8"/>
      <name val="Arial Narrow"/>
      <family val="2"/>
    </font>
    <font>
      <b/>
      <i/>
      <sz val="11"/>
      <color indexed="8"/>
      <name val="Arial Narrow"/>
      <family val="2"/>
    </font>
    <font>
      <sz val="14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8"/>
      <name val="Arial"/>
    </font>
    <font>
      <sz val="10"/>
      <name val="Arial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0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167" fontId="5" fillId="0" borderId="0" xfId="0" applyNumberFormat="1" applyFont="1" applyBorder="1" applyAlignment="1">
      <alignment vertical="center" wrapText="1"/>
    </xf>
    <xf numFmtId="167" fontId="5" fillId="0" borderId="0" xfId="0" applyNumberFormat="1" applyFont="1" applyBorder="1" applyAlignment="1">
      <alignment horizontal="left" vertical="center" wrapText="1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165" fontId="3" fillId="4" borderId="2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5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14" fontId="3" fillId="0" borderId="0" xfId="0" applyNumberFormat="1" applyFont="1" applyBorder="1" applyAlignment="1">
      <alignment vertical="center" wrapText="1"/>
    </xf>
    <xf numFmtId="168" fontId="5" fillId="0" borderId="0" xfId="0" applyNumberFormat="1" applyFont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164" fontId="5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Fill="1" applyAlignment="1">
      <alignment vertical="center" wrapText="1"/>
    </xf>
    <xf numFmtId="14" fontId="5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14" fontId="3" fillId="0" borderId="0" xfId="0" applyNumberFormat="1" applyFont="1" applyAlignment="1">
      <alignment horizontal="right" wrapText="1"/>
    </xf>
    <xf numFmtId="14" fontId="5" fillId="0" borderId="0" xfId="0" applyNumberFormat="1" applyFont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14" fontId="5" fillId="0" borderId="0" xfId="1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49" fontId="16" fillId="0" borderId="0" xfId="0" applyNumberFormat="1" applyFont="1" applyFill="1" applyBorder="1"/>
    <xf numFmtId="169" fontId="16" fillId="0" borderId="0" xfId="0" applyNumberFormat="1" applyFont="1" applyFill="1" applyBorder="1"/>
    <xf numFmtId="15" fontId="5" fillId="0" borderId="0" xfId="0" applyNumberFormat="1" applyFont="1" applyFill="1" applyAlignment="1">
      <alignment horizontal="right" wrapText="1"/>
    </xf>
    <xf numFmtId="14" fontId="16" fillId="0" borderId="0" xfId="0" applyNumberFormat="1" applyFont="1" applyAlignment="1">
      <alignment horizontal="right"/>
    </xf>
    <xf numFmtId="0" fontId="5" fillId="0" borderId="0" xfId="0" applyFont="1" applyFill="1" applyAlignment="1">
      <alignment vertical="center" wrapText="1"/>
    </xf>
    <xf numFmtId="169" fontId="16" fillId="0" borderId="0" xfId="0" applyNumberFormat="1" applyFont="1" applyFill="1" applyAlignment="1">
      <alignment horizontal="right"/>
    </xf>
    <xf numFmtId="169" fontId="16" fillId="0" borderId="0" xfId="0" applyNumberFormat="1" applyFont="1" applyFill="1" applyBorder="1" applyAlignment="1">
      <alignment horizontal="right"/>
    </xf>
    <xf numFmtId="168" fontId="3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68" fontId="0" fillId="0" borderId="0" xfId="0" applyNumberFormat="1"/>
    <xf numFmtId="164" fontId="0" fillId="0" borderId="0" xfId="0" applyNumberFormat="1"/>
    <xf numFmtId="0" fontId="12" fillId="2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5"/>
  <sheetViews>
    <sheetView tabSelected="1" topLeftCell="A13" workbookViewId="0">
      <selection activeCell="D19" sqref="D19"/>
    </sheetView>
  </sheetViews>
  <sheetFormatPr defaultRowHeight="12.75" x14ac:dyDescent="0.2"/>
  <cols>
    <col min="1" max="1" width="20.42578125" style="77" customWidth="1"/>
    <col min="2" max="2" width="27" customWidth="1"/>
    <col min="3" max="3" width="14.7109375" customWidth="1"/>
    <col min="4" max="4" width="19.5703125" customWidth="1"/>
    <col min="5" max="5" width="16" customWidth="1"/>
    <col min="6" max="7" width="11.28515625" customWidth="1"/>
  </cols>
  <sheetData>
    <row r="1" spans="1:6" s="3" customFormat="1" ht="36" x14ac:dyDescent="0.25">
      <c r="A1" s="68" t="s">
        <v>0</v>
      </c>
      <c r="B1" s="43" t="s">
        <v>41</v>
      </c>
      <c r="C1" s="2"/>
    </row>
    <row r="2" spans="1:6" s="6" customFormat="1" ht="31.5" x14ac:dyDescent="0.25">
      <c r="A2" s="69" t="s">
        <v>1</v>
      </c>
      <c r="B2" s="4" t="s">
        <v>17</v>
      </c>
      <c r="C2" s="5" t="s">
        <v>2</v>
      </c>
      <c r="D2" s="4" t="s">
        <v>3</v>
      </c>
      <c r="E2" s="4" t="s">
        <v>42</v>
      </c>
    </row>
    <row r="3" spans="1:6" s="7" customFormat="1" ht="15.75" x14ac:dyDescent="0.25">
      <c r="A3" s="70" t="s">
        <v>4</v>
      </c>
      <c r="B3" s="7" t="s">
        <v>5</v>
      </c>
      <c r="C3" s="8"/>
    </row>
    <row r="4" spans="1:6" s="6" customFormat="1" ht="25.5" x14ac:dyDescent="0.2">
      <c r="A4" s="71" t="s">
        <v>6</v>
      </c>
      <c r="B4" s="6" t="s">
        <v>7</v>
      </c>
      <c r="C4" s="9"/>
      <c r="D4" s="9" t="s">
        <v>8</v>
      </c>
      <c r="E4" s="6" t="s">
        <v>9</v>
      </c>
      <c r="F4" s="6" t="s">
        <v>10</v>
      </c>
    </row>
    <row r="5" spans="1:6" s="13" customFormat="1" x14ac:dyDescent="0.2">
      <c r="A5" s="67"/>
      <c r="B5" s="11"/>
      <c r="C5" s="12"/>
      <c r="D5" s="36"/>
    </row>
    <row r="6" spans="1:6" s="13" customFormat="1" x14ac:dyDescent="0.2">
      <c r="A6" s="65"/>
      <c r="B6" s="11"/>
      <c r="C6" s="12"/>
      <c r="D6" s="36"/>
    </row>
    <row r="7" spans="1:6" s="13" customFormat="1" x14ac:dyDescent="0.2">
      <c r="A7" s="65"/>
      <c r="B7" s="11" t="s">
        <v>120</v>
      </c>
      <c r="C7" s="12"/>
      <c r="D7" s="36"/>
    </row>
    <row r="8" spans="1:6" s="13" customFormat="1" x14ac:dyDescent="0.2">
      <c r="A8" s="66"/>
      <c r="D8" s="36"/>
    </row>
    <row r="9" spans="1:6" s="13" customFormat="1" x14ac:dyDescent="0.2">
      <c r="A9" s="67"/>
      <c r="B9" s="11"/>
      <c r="C9" s="12"/>
      <c r="D9" s="36"/>
    </row>
    <row r="10" spans="1:6" s="13" customFormat="1" x14ac:dyDescent="0.2">
      <c r="A10" s="72" t="s">
        <v>11</v>
      </c>
      <c r="B10" s="15">
        <f>SUM(B5:B9)</f>
        <v>0</v>
      </c>
      <c r="C10" s="16"/>
      <c r="D10" s="36"/>
    </row>
    <row r="11" spans="1:6" s="13" customFormat="1" x14ac:dyDescent="0.2">
      <c r="A11" s="66"/>
      <c r="B11" s="17"/>
      <c r="C11" s="18"/>
      <c r="D11" s="36"/>
    </row>
    <row r="12" spans="1:6" s="7" customFormat="1" ht="15.75" x14ac:dyDescent="0.25">
      <c r="A12" s="70" t="s">
        <v>4</v>
      </c>
      <c r="B12" s="7" t="s">
        <v>12</v>
      </c>
      <c r="C12" s="8"/>
      <c r="D12" s="8"/>
    </row>
    <row r="13" spans="1:6" s="6" customFormat="1" x14ac:dyDescent="0.2">
      <c r="A13" s="71" t="s">
        <v>6</v>
      </c>
      <c r="B13" s="6" t="s">
        <v>7</v>
      </c>
      <c r="C13" s="9"/>
      <c r="D13" s="9"/>
    </row>
    <row r="14" spans="1:6" s="23" customFormat="1" x14ac:dyDescent="0.2">
      <c r="A14" s="73"/>
      <c r="B14" s="20"/>
      <c r="C14" s="21"/>
      <c r="D14" s="36"/>
      <c r="E14" s="22"/>
      <c r="F14" s="22"/>
    </row>
    <row r="15" spans="1:6" s="23" customFormat="1" x14ac:dyDescent="0.2">
      <c r="A15" s="73"/>
      <c r="B15" s="20"/>
      <c r="C15" s="21"/>
      <c r="D15" s="36"/>
      <c r="E15" s="22"/>
      <c r="F15" s="22"/>
    </row>
    <row r="16" spans="1:6" s="13" customFormat="1" ht="38.25" x14ac:dyDescent="0.2">
      <c r="A16" s="82">
        <v>40702</v>
      </c>
      <c r="B16" s="60">
        <v>215.27</v>
      </c>
      <c r="D16" s="93" t="s">
        <v>119</v>
      </c>
      <c r="E16" s="93" t="s">
        <v>81</v>
      </c>
      <c r="F16" s="93" t="s">
        <v>82</v>
      </c>
    </row>
    <row r="17" spans="1:8" s="13" customFormat="1" ht="38.25" x14ac:dyDescent="0.2">
      <c r="A17" s="82">
        <v>40737</v>
      </c>
      <c r="B17" s="60">
        <v>1917.35</v>
      </c>
      <c r="D17" s="93" t="s">
        <v>50</v>
      </c>
      <c r="E17" s="93" t="s">
        <v>51</v>
      </c>
      <c r="F17" s="93" t="s">
        <v>52</v>
      </c>
    </row>
    <row r="18" spans="1:8" s="13" customFormat="1" ht="51" x14ac:dyDescent="0.2">
      <c r="A18" s="82">
        <v>40827</v>
      </c>
      <c r="B18" s="60">
        <f>522-167.97</f>
        <v>354.03</v>
      </c>
      <c r="D18" s="93" t="s">
        <v>59</v>
      </c>
      <c r="E18" s="93" t="s">
        <v>115</v>
      </c>
      <c r="F18" s="93" t="s">
        <v>52</v>
      </c>
    </row>
    <row r="19" spans="1:8" s="13" customFormat="1" ht="38.25" x14ac:dyDescent="0.2">
      <c r="A19" s="82">
        <v>40796</v>
      </c>
      <c r="B19" s="60">
        <f>6776.65</f>
        <v>6776.65</v>
      </c>
      <c r="D19" s="93" t="s">
        <v>127</v>
      </c>
      <c r="E19" s="93" t="s">
        <v>117</v>
      </c>
      <c r="F19" s="93" t="s">
        <v>92</v>
      </c>
      <c r="G19" s="63"/>
      <c r="H19" s="63"/>
    </row>
    <row r="20" spans="1:8" ht="25.5" x14ac:dyDescent="0.2">
      <c r="A20" s="82">
        <v>40856</v>
      </c>
      <c r="B20" s="60">
        <v>-932.6</v>
      </c>
      <c r="C20" s="13"/>
      <c r="D20" s="93" t="s">
        <v>57</v>
      </c>
      <c r="E20" s="93" t="s">
        <v>58</v>
      </c>
      <c r="F20" s="93" t="s">
        <v>92</v>
      </c>
    </row>
    <row r="21" spans="1:8" s="13" customFormat="1" ht="25.5" x14ac:dyDescent="0.2">
      <c r="A21" s="82">
        <v>40877</v>
      </c>
      <c r="B21" s="60">
        <v>-5125.32</v>
      </c>
      <c r="D21" s="93" t="s">
        <v>89</v>
      </c>
      <c r="E21" s="93" t="s">
        <v>90</v>
      </c>
      <c r="F21" s="93" t="s">
        <v>92</v>
      </c>
      <c r="G21" s="63"/>
      <c r="H21" s="63"/>
    </row>
    <row r="22" spans="1:8" s="13" customFormat="1" ht="25.5" x14ac:dyDescent="0.2">
      <c r="A22" s="82">
        <v>40827</v>
      </c>
      <c r="B22" s="60">
        <v>1354.71</v>
      </c>
      <c r="D22" s="93" t="s">
        <v>118</v>
      </c>
      <c r="E22" s="93" t="s">
        <v>116</v>
      </c>
      <c r="F22" s="93" t="s">
        <v>91</v>
      </c>
    </row>
    <row r="23" spans="1:8" s="13" customFormat="1" ht="25.5" x14ac:dyDescent="0.2">
      <c r="A23" s="82">
        <v>40827</v>
      </c>
      <c r="B23" s="60">
        <v>415</v>
      </c>
      <c r="C23" s="79"/>
      <c r="D23" s="93" t="s">
        <v>118</v>
      </c>
      <c r="E23" s="93" t="s">
        <v>85</v>
      </c>
      <c r="F23" s="93" t="s">
        <v>91</v>
      </c>
      <c r="G23" s="63"/>
      <c r="H23" s="63"/>
    </row>
    <row r="24" spans="1:8" s="13" customFormat="1" x14ac:dyDescent="0.2">
      <c r="A24" s="77"/>
      <c r="B24" s="60"/>
      <c r="C24"/>
      <c r="D24" s="92"/>
      <c r="E24"/>
      <c r="F24"/>
      <c r="G24" s="63"/>
      <c r="H24" s="63"/>
    </row>
    <row r="25" spans="1:8" s="13" customFormat="1" x14ac:dyDescent="0.2">
      <c r="A25" s="82"/>
      <c r="B25" s="60"/>
      <c r="C25" s="79"/>
      <c r="D25" s="89"/>
      <c r="E25" s="79"/>
      <c r="F25" s="81"/>
      <c r="G25" s="63"/>
      <c r="H25" s="63"/>
    </row>
    <row r="26" spans="1:8" s="27" customFormat="1" x14ac:dyDescent="0.2">
      <c r="A26" s="72" t="s">
        <v>11</v>
      </c>
      <c r="B26" s="88">
        <f>SUM(B14:B24)</f>
        <v>4975.0899999999992</v>
      </c>
      <c r="C26" s="26"/>
      <c r="D26" s="90"/>
    </row>
    <row r="27" spans="1:8" s="13" customFormat="1" x14ac:dyDescent="0.2">
      <c r="A27" s="67"/>
      <c r="B27" s="24"/>
      <c r="C27" s="25"/>
      <c r="D27" s="36"/>
    </row>
    <row r="28" spans="1:8" s="28" customFormat="1" ht="15.75" x14ac:dyDescent="0.25">
      <c r="A28" s="74" t="s">
        <v>13</v>
      </c>
      <c r="B28" s="28" t="s">
        <v>5</v>
      </c>
      <c r="C28" s="29"/>
      <c r="D28" s="29"/>
    </row>
    <row r="29" spans="1:8" s="6" customFormat="1" ht="25.5" x14ac:dyDescent="0.2">
      <c r="A29" s="71" t="s">
        <v>6</v>
      </c>
      <c r="B29" s="6" t="s">
        <v>7</v>
      </c>
      <c r="C29" s="9"/>
      <c r="D29" s="9" t="s">
        <v>14</v>
      </c>
      <c r="E29" s="6" t="s">
        <v>9</v>
      </c>
      <c r="F29" s="6" t="s">
        <v>10</v>
      </c>
    </row>
    <row r="30" spans="1:8" s="22" customFormat="1" x14ac:dyDescent="0.2">
      <c r="A30" s="73"/>
      <c r="B30" s="30"/>
      <c r="C30" s="31"/>
      <c r="D30" s="91"/>
    </row>
    <row r="31" spans="1:8" s="13" customFormat="1" x14ac:dyDescent="0.2">
      <c r="A31" s="67"/>
      <c r="B31" s="32"/>
      <c r="C31" s="33"/>
      <c r="D31" s="36"/>
    </row>
    <row r="32" spans="1:8" s="13" customFormat="1" x14ac:dyDescent="0.2">
      <c r="A32" s="67"/>
      <c r="B32" s="11" t="s">
        <v>120</v>
      </c>
      <c r="C32" s="33"/>
      <c r="D32" s="36"/>
    </row>
    <row r="33" spans="1:8" x14ac:dyDescent="0.2">
      <c r="D33" s="92"/>
    </row>
    <row r="34" spans="1:8" s="13" customFormat="1" x14ac:dyDescent="0.2">
      <c r="A34" s="67"/>
      <c r="B34" s="60"/>
      <c r="C34" s="33"/>
      <c r="D34" s="36"/>
    </row>
    <row r="35" spans="1:8" s="13" customFormat="1" x14ac:dyDescent="0.2">
      <c r="A35" s="67"/>
      <c r="B35" s="32"/>
      <c r="C35" s="33"/>
      <c r="D35" s="36"/>
    </row>
    <row r="36" spans="1:8" s="13" customFormat="1" x14ac:dyDescent="0.2">
      <c r="A36" s="67"/>
      <c r="B36" s="11"/>
      <c r="C36" s="12"/>
      <c r="D36" s="36"/>
    </row>
    <row r="37" spans="1:8" s="13" customFormat="1" x14ac:dyDescent="0.2">
      <c r="A37" s="72" t="s">
        <v>11</v>
      </c>
      <c r="B37" s="60">
        <f>SUM(B30:B36)</f>
        <v>0</v>
      </c>
      <c r="C37" s="35"/>
      <c r="D37" s="36"/>
    </row>
    <row r="38" spans="1:8" s="13" customFormat="1" x14ac:dyDescent="0.2">
      <c r="A38" s="67"/>
      <c r="C38" s="36"/>
      <c r="D38" s="36"/>
    </row>
    <row r="39" spans="1:8" s="28" customFormat="1" ht="15.75" x14ac:dyDescent="0.25">
      <c r="A39" s="74" t="s">
        <v>15</v>
      </c>
      <c r="B39" s="28" t="s">
        <v>12</v>
      </c>
      <c r="C39" s="29"/>
      <c r="D39" s="29"/>
    </row>
    <row r="40" spans="1:8" s="6" customFormat="1" ht="25.5" x14ac:dyDescent="0.2">
      <c r="A40" s="71" t="s">
        <v>6</v>
      </c>
      <c r="B40" s="6" t="s">
        <v>7</v>
      </c>
      <c r="C40" s="9"/>
      <c r="D40" s="9" t="s">
        <v>14</v>
      </c>
      <c r="E40" s="6" t="s">
        <v>9</v>
      </c>
      <c r="F40" s="6" t="s">
        <v>10</v>
      </c>
    </row>
    <row r="41" spans="1:8" x14ac:dyDescent="0.2">
      <c r="A41" s="78"/>
      <c r="B41" s="79"/>
      <c r="C41" s="79"/>
      <c r="D41" s="89"/>
      <c r="E41" s="79"/>
      <c r="F41" s="79"/>
      <c r="G41" s="79"/>
      <c r="H41" s="79"/>
    </row>
    <row r="42" spans="1:8" s="13" customFormat="1" ht="25.5" x14ac:dyDescent="0.2">
      <c r="A42" s="86">
        <v>40710</v>
      </c>
      <c r="B42" s="60">
        <v>70.680000000000007</v>
      </c>
      <c r="C42" s="79"/>
      <c r="D42" s="94" t="s">
        <v>97</v>
      </c>
      <c r="E42" s="95" t="s">
        <v>54</v>
      </c>
      <c r="F42" s="94" t="s">
        <v>61</v>
      </c>
      <c r="G42" s="63"/>
      <c r="H42" s="63"/>
    </row>
    <row r="43" spans="1:8" s="13" customFormat="1" ht="25.5" x14ac:dyDescent="0.2">
      <c r="A43" s="86">
        <v>40714</v>
      </c>
      <c r="B43" s="60">
        <v>496.52</v>
      </c>
      <c r="C43" s="79"/>
      <c r="D43" s="94" t="s">
        <v>83</v>
      </c>
      <c r="E43" s="95" t="s">
        <v>81</v>
      </c>
      <c r="F43" s="94" t="s">
        <v>61</v>
      </c>
      <c r="G43" s="63"/>
      <c r="H43" s="63"/>
    </row>
    <row r="44" spans="1:8" s="13" customFormat="1" ht="25.5" x14ac:dyDescent="0.2">
      <c r="A44" s="86">
        <v>40714</v>
      </c>
      <c r="B44" s="60">
        <v>195.66</v>
      </c>
      <c r="C44" s="79"/>
      <c r="D44" s="94" t="s">
        <v>83</v>
      </c>
      <c r="E44" s="95" t="s">
        <v>54</v>
      </c>
      <c r="F44" s="94" t="s">
        <v>61</v>
      </c>
      <c r="G44" s="63"/>
      <c r="H44" s="63"/>
    </row>
    <row r="45" spans="1:8" s="13" customFormat="1" ht="25.5" x14ac:dyDescent="0.2">
      <c r="A45" s="86">
        <v>40721</v>
      </c>
      <c r="B45" s="60">
        <v>327.98</v>
      </c>
      <c r="C45" s="80"/>
      <c r="D45" s="96" t="s">
        <v>122</v>
      </c>
      <c r="E45" s="97" t="s">
        <v>54</v>
      </c>
      <c r="F45" s="94" t="s">
        <v>95</v>
      </c>
      <c r="G45" s="64"/>
      <c r="H45" s="63"/>
    </row>
    <row r="46" spans="1:8" s="13" customFormat="1" ht="25.5" x14ac:dyDescent="0.2">
      <c r="A46" s="83">
        <v>40739</v>
      </c>
      <c r="B46" s="60">
        <v>-260.87</v>
      </c>
      <c r="C46" s="33"/>
      <c r="D46" s="93" t="s">
        <v>55</v>
      </c>
      <c r="E46" s="98" t="s">
        <v>54</v>
      </c>
      <c r="F46" s="94" t="s">
        <v>53</v>
      </c>
    </row>
    <row r="47" spans="1:8" s="13" customFormat="1" ht="25.5" x14ac:dyDescent="0.2">
      <c r="A47" s="86">
        <v>40729</v>
      </c>
      <c r="B47" s="60">
        <v>-234.78</v>
      </c>
      <c r="D47" s="93" t="s">
        <v>56</v>
      </c>
      <c r="E47" s="98" t="s">
        <v>123</v>
      </c>
      <c r="F47" s="94"/>
    </row>
    <row r="48" spans="1:8" s="13" customFormat="1" x14ac:dyDescent="0.2">
      <c r="A48" s="86">
        <v>40736</v>
      </c>
      <c r="B48" s="60">
        <f>260+129.57</f>
        <v>389.57</v>
      </c>
      <c r="C48" s="79"/>
      <c r="D48" s="94" t="s">
        <v>100</v>
      </c>
      <c r="E48" s="95" t="s">
        <v>15</v>
      </c>
      <c r="F48" s="94" t="s">
        <v>61</v>
      </c>
      <c r="G48" s="63"/>
      <c r="H48" s="63"/>
    </row>
    <row r="49" spans="1:8" s="13" customFormat="1" x14ac:dyDescent="0.2">
      <c r="A49" s="76">
        <v>40737</v>
      </c>
      <c r="B49" s="60">
        <v>38.695652173913047</v>
      </c>
      <c r="C49" s="62"/>
      <c r="D49" s="99" t="s">
        <v>65</v>
      </c>
      <c r="E49" s="100" t="s">
        <v>60</v>
      </c>
      <c r="F49" s="94" t="s">
        <v>44</v>
      </c>
      <c r="G49" s="63"/>
      <c r="H49" s="63"/>
    </row>
    <row r="50" spans="1:8" s="13" customFormat="1" x14ac:dyDescent="0.2">
      <c r="A50" s="76">
        <v>40737</v>
      </c>
      <c r="B50" s="60">
        <v>29.304347826086961</v>
      </c>
      <c r="C50" s="62"/>
      <c r="D50" s="99" t="s">
        <v>65</v>
      </c>
      <c r="E50" s="100" t="s">
        <v>60</v>
      </c>
      <c r="F50" s="94" t="s">
        <v>44</v>
      </c>
      <c r="G50" s="63"/>
      <c r="H50" s="63"/>
    </row>
    <row r="51" spans="1:8" s="13" customFormat="1" x14ac:dyDescent="0.2">
      <c r="A51" s="76">
        <v>40739</v>
      </c>
      <c r="B51" s="60">
        <v>22.347826086956523</v>
      </c>
      <c r="C51" s="62"/>
      <c r="D51" s="99" t="s">
        <v>65</v>
      </c>
      <c r="E51" s="100" t="s">
        <v>60</v>
      </c>
      <c r="F51" s="94" t="s">
        <v>44</v>
      </c>
      <c r="G51" s="63"/>
      <c r="H51" s="63"/>
    </row>
    <row r="52" spans="1:8" s="13" customFormat="1" x14ac:dyDescent="0.2">
      <c r="A52" s="76">
        <v>40739</v>
      </c>
      <c r="B52" s="60">
        <v>28.434782608695656</v>
      </c>
      <c r="C52" s="62"/>
      <c r="D52" s="99" t="s">
        <v>65</v>
      </c>
      <c r="E52" s="100" t="s">
        <v>60</v>
      </c>
      <c r="F52" s="94" t="s">
        <v>44</v>
      </c>
      <c r="G52" s="63"/>
      <c r="H52" s="63"/>
    </row>
    <row r="53" spans="1:8" s="13" customFormat="1" ht="25.5" x14ac:dyDescent="0.2">
      <c r="A53" s="86">
        <v>40739</v>
      </c>
      <c r="B53" s="60">
        <f>63.22+181.74+260</f>
        <v>504.96000000000004</v>
      </c>
      <c r="C53" s="79"/>
      <c r="D53" s="94" t="s">
        <v>97</v>
      </c>
      <c r="E53" s="95" t="s">
        <v>15</v>
      </c>
      <c r="F53" s="94" t="s">
        <v>61</v>
      </c>
      <c r="G53" s="63"/>
      <c r="H53" s="63"/>
    </row>
    <row r="54" spans="1:8" s="13" customFormat="1" ht="25.5" x14ac:dyDescent="0.2">
      <c r="A54" s="84">
        <v>40739</v>
      </c>
      <c r="B54" s="60">
        <v>66.608695652173907</v>
      </c>
      <c r="C54" s="62"/>
      <c r="D54" s="94" t="s">
        <v>97</v>
      </c>
      <c r="E54" s="100" t="s">
        <v>60</v>
      </c>
      <c r="F54" s="94" t="s">
        <v>61</v>
      </c>
      <c r="G54" s="63"/>
      <c r="H54" s="63"/>
    </row>
    <row r="55" spans="1:8" s="13" customFormat="1" ht="25.5" x14ac:dyDescent="0.2">
      <c r="A55" s="76">
        <v>40739</v>
      </c>
      <c r="B55" s="60">
        <v>28.173913043478262</v>
      </c>
      <c r="C55" s="62"/>
      <c r="D55" s="94" t="s">
        <v>97</v>
      </c>
      <c r="E55" s="100" t="s">
        <v>60</v>
      </c>
      <c r="F55" s="94" t="s">
        <v>61</v>
      </c>
      <c r="G55" s="63"/>
      <c r="H55" s="63"/>
    </row>
    <row r="56" spans="1:8" s="13" customFormat="1" ht="25.5" x14ac:dyDescent="0.2">
      <c r="A56" s="86">
        <v>40740</v>
      </c>
      <c r="B56" s="60">
        <v>42.85</v>
      </c>
      <c r="C56" s="79"/>
      <c r="D56" s="94" t="s">
        <v>99</v>
      </c>
      <c r="E56" s="95" t="s">
        <v>15</v>
      </c>
      <c r="F56" s="94" t="s">
        <v>98</v>
      </c>
      <c r="G56" s="63"/>
      <c r="H56" s="63"/>
    </row>
    <row r="57" spans="1:8" s="13" customFormat="1" ht="25.5" x14ac:dyDescent="0.2">
      <c r="A57" s="86">
        <v>40742</v>
      </c>
      <c r="B57" s="60">
        <v>57.41</v>
      </c>
      <c r="C57" s="79"/>
      <c r="D57" s="94" t="s">
        <v>99</v>
      </c>
      <c r="E57" s="95" t="s">
        <v>15</v>
      </c>
      <c r="F57" s="94" t="s">
        <v>98</v>
      </c>
      <c r="G57" s="63"/>
      <c r="H57" s="63"/>
    </row>
    <row r="58" spans="1:8" s="13" customFormat="1" ht="25.5" x14ac:dyDescent="0.2">
      <c r="A58" s="76">
        <v>40742</v>
      </c>
      <c r="B58" s="60">
        <v>62.956521739130444</v>
      </c>
      <c r="C58" s="62"/>
      <c r="D58" s="94" t="s">
        <v>99</v>
      </c>
      <c r="E58" s="100" t="s">
        <v>60</v>
      </c>
      <c r="F58" s="94" t="s">
        <v>61</v>
      </c>
      <c r="G58" s="63"/>
      <c r="H58" s="63"/>
    </row>
    <row r="59" spans="1:8" s="13" customFormat="1" x14ac:dyDescent="0.2">
      <c r="A59" s="76">
        <v>40750</v>
      </c>
      <c r="B59" s="60">
        <v>9.5652173913043494</v>
      </c>
      <c r="C59" s="62"/>
      <c r="D59" s="99" t="s">
        <v>101</v>
      </c>
      <c r="E59" s="100" t="s">
        <v>60</v>
      </c>
      <c r="F59" s="94" t="s">
        <v>44</v>
      </c>
      <c r="G59" s="63"/>
      <c r="H59" s="63"/>
    </row>
    <row r="60" spans="1:8" s="13" customFormat="1" x14ac:dyDescent="0.2">
      <c r="A60" s="76">
        <v>40758</v>
      </c>
      <c r="B60" s="60">
        <v>14.434782608695654</v>
      </c>
      <c r="C60" s="62"/>
      <c r="D60" s="99" t="s">
        <v>67</v>
      </c>
      <c r="E60" s="100" t="s">
        <v>60</v>
      </c>
      <c r="F60" s="94" t="s">
        <v>44</v>
      </c>
      <c r="G60" s="63"/>
      <c r="H60" s="63"/>
    </row>
    <row r="61" spans="1:8" s="13" customFormat="1" x14ac:dyDescent="0.2">
      <c r="A61" s="75">
        <v>40764</v>
      </c>
      <c r="B61" s="60">
        <v>26.782608695652176</v>
      </c>
      <c r="C61" s="62"/>
      <c r="D61" s="99" t="s">
        <v>101</v>
      </c>
      <c r="E61" s="100" t="s">
        <v>60</v>
      </c>
      <c r="F61" s="94" t="s">
        <v>44</v>
      </c>
      <c r="G61" s="63"/>
      <c r="H61" s="63"/>
    </row>
    <row r="62" spans="1:8" s="13" customFormat="1" x14ac:dyDescent="0.2">
      <c r="A62" s="75">
        <v>40766</v>
      </c>
      <c r="B62" s="60">
        <v>8.608695652173914</v>
      </c>
      <c r="C62" s="62"/>
      <c r="D62" s="99" t="s">
        <v>68</v>
      </c>
      <c r="E62" s="100" t="s">
        <v>60</v>
      </c>
      <c r="F62" s="94" t="s">
        <v>44</v>
      </c>
      <c r="G62" s="63"/>
      <c r="H62" s="63"/>
    </row>
    <row r="63" spans="1:8" s="13" customFormat="1" x14ac:dyDescent="0.2">
      <c r="A63" s="75">
        <v>40766</v>
      </c>
      <c r="B63" s="60">
        <v>11.391304347826088</v>
      </c>
      <c r="C63" s="62"/>
      <c r="D63" s="99" t="s">
        <v>68</v>
      </c>
      <c r="E63" s="100" t="s">
        <v>60</v>
      </c>
      <c r="F63" s="94" t="s">
        <v>44</v>
      </c>
      <c r="G63" s="63"/>
      <c r="H63" s="63"/>
    </row>
    <row r="64" spans="1:8" s="13" customFormat="1" ht="25.5" x14ac:dyDescent="0.2">
      <c r="A64" s="75">
        <v>40767</v>
      </c>
      <c r="B64" s="60">
        <v>34.695652173913047</v>
      </c>
      <c r="C64" s="62"/>
      <c r="D64" s="99" t="s">
        <v>69</v>
      </c>
      <c r="E64" s="100" t="s">
        <v>60</v>
      </c>
      <c r="F64" s="94" t="s">
        <v>44</v>
      </c>
      <c r="G64" s="63"/>
      <c r="H64" s="63"/>
    </row>
    <row r="65" spans="1:8" s="13" customFormat="1" ht="25.5" x14ac:dyDescent="0.2">
      <c r="A65" s="75">
        <v>40767</v>
      </c>
      <c r="B65" s="60">
        <v>21.739130434782609</v>
      </c>
      <c r="C65" s="62"/>
      <c r="D65" s="99" t="s">
        <v>69</v>
      </c>
      <c r="E65" s="100" t="s">
        <v>60</v>
      </c>
      <c r="F65" s="94" t="s">
        <v>44</v>
      </c>
      <c r="G65" s="63"/>
      <c r="H65" s="63"/>
    </row>
    <row r="66" spans="1:8" s="13" customFormat="1" x14ac:dyDescent="0.2">
      <c r="A66" s="75">
        <v>40770</v>
      </c>
      <c r="B66" s="60">
        <v>11.739130434782609</v>
      </c>
      <c r="C66" s="62"/>
      <c r="D66" s="99" t="s">
        <v>70</v>
      </c>
      <c r="E66" s="100" t="s">
        <v>60</v>
      </c>
      <c r="F66" s="94" t="s">
        <v>44</v>
      </c>
      <c r="G66" s="63"/>
      <c r="H66" s="63"/>
    </row>
    <row r="67" spans="1:8" s="13" customFormat="1" ht="38.25" x14ac:dyDescent="0.2">
      <c r="A67" s="75">
        <v>40770</v>
      </c>
      <c r="B67" s="60">
        <f>43.48+50.83+252.17+64.65</f>
        <v>411.13</v>
      </c>
      <c r="C67" s="79"/>
      <c r="D67" s="94" t="s">
        <v>124</v>
      </c>
      <c r="E67" s="95" t="s">
        <v>15</v>
      </c>
      <c r="F67" s="94" t="s">
        <v>93</v>
      </c>
      <c r="G67" s="63"/>
      <c r="H67" s="63"/>
    </row>
    <row r="68" spans="1:8" s="13" customFormat="1" ht="38.25" x14ac:dyDescent="0.2">
      <c r="A68" s="75">
        <v>40771</v>
      </c>
      <c r="B68" s="60">
        <v>29.739130434782613</v>
      </c>
      <c r="C68" s="62"/>
      <c r="D68" s="94" t="s">
        <v>124</v>
      </c>
      <c r="E68" s="100" t="s">
        <v>60</v>
      </c>
      <c r="F68" s="94" t="s">
        <v>44</v>
      </c>
      <c r="G68" s="63"/>
      <c r="H68" s="63"/>
    </row>
    <row r="69" spans="1:8" s="13" customFormat="1" x14ac:dyDescent="0.2">
      <c r="A69" s="75">
        <v>40771</v>
      </c>
      <c r="B69" s="60">
        <v>23.043478260869566</v>
      </c>
      <c r="C69" s="62"/>
      <c r="D69" s="99" t="s">
        <v>65</v>
      </c>
      <c r="E69" s="100" t="s">
        <v>60</v>
      </c>
      <c r="F69" s="94" t="s">
        <v>44</v>
      </c>
      <c r="G69" s="63"/>
      <c r="H69" s="63"/>
    </row>
    <row r="70" spans="1:8" s="13" customFormat="1" x14ac:dyDescent="0.2">
      <c r="A70" s="75">
        <v>40772</v>
      </c>
      <c r="B70" s="60">
        <v>35.304347826086961</v>
      </c>
      <c r="C70" s="62"/>
      <c r="D70" s="99" t="s">
        <v>65</v>
      </c>
      <c r="E70" s="100" t="s">
        <v>60</v>
      </c>
      <c r="F70" s="94" t="s">
        <v>44</v>
      </c>
      <c r="G70" s="63"/>
      <c r="H70" s="63"/>
    </row>
    <row r="71" spans="1:8" s="13" customFormat="1" ht="25.5" x14ac:dyDescent="0.2">
      <c r="A71" s="75">
        <v>40772</v>
      </c>
      <c r="B71" s="60">
        <v>93.21</v>
      </c>
      <c r="C71" s="79"/>
      <c r="D71" s="94" t="s">
        <v>102</v>
      </c>
      <c r="E71" s="95" t="s">
        <v>15</v>
      </c>
      <c r="F71" s="94" t="s">
        <v>61</v>
      </c>
      <c r="G71" s="63"/>
      <c r="H71" s="63"/>
    </row>
    <row r="72" spans="1:8" s="13" customFormat="1" x14ac:dyDescent="0.2">
      <c r="A72" s="75">
        <v>40778</v>
      </c>
      <c r="B72" s="60">
        <v>37.913043478260875</v>
      </c>
      <c r="C72" s="62"/>
      <c r="D72" s="99" t="s">
        <v>65</v>
      </c>
      <c r="E72" s="100" t="s">
        <v>60</v>
      </c>
      <c r="F72" s="94" t="s">
        <v>44</v>
      </c>
      <c r="G72" s="63"/>
      <c r="H72" s="63"/>
    </row>
    <row r="73" spans="1:8" s="13" customFormat="1" x14ac:dyDescent="0.2">
      <c r="A73" s="75">
        <v>40778</v>
      </c>
      <c r="B73" s="60">
        <v>22.695652173913047</v>
      </c>
      <c r="C73" s="62"/>
      <c r="D73" s="99" t="s">
        <v>65</v>
      </c>
      <c r="E73" s="100" t="s">
        <v>60</v>
      </c>
      <c r="F73" s="94" t="s">
        <v>44</v>
      </c>
      <c r="G73" s="63"/>
      <c r="H73" s="63"/>
    </row>
    <row r="74" spans="1:8" s="13" customFormat="1" x14ac:dyDescent="0.2">
      <c r="A74" s="75">
        <v>40780</v>
      </c>
      <c r="B74" s="60">
        <v>22.000000000000004</v>
      </c>
      <c r="C74" s="62"/>
      <c r="D74" s="99" t="s">
        <v>65</v>
      </c>
      <c r="E74" s="100" t="s">
        <v>60</v>
      </c>
      <c r="F74" s="94" t="s">
        <v>44</v>
      </c>
      <c r="G74" s="63"/>
      <c r="H74" s="63"/>
    </row>
    <row r="75" spans="1:8" s="13" customFormat="1" x14ac:dyDescent="0.2">
      <c r="A75" s="75">
        <v>40780</v>
      </c>
      <c r="B75" s="60">
        <v>285.86</v>
      </c>
      <c r="C75" s="79"/>
      <c r="D75" s="94" t="s">
        <v>84</v>
      </c>
      <c r="E75" s="95" t="s">
        <v>54</v>
      </c>
      <c r="F75" s="94" t="s">
        <v>94</v>
      </c>
      <c r="G75" s="63"/>
      <c r="H75" s="63"/>
    </row>
    <row r="76" spans="1:8" s="13" customFormat="1" x14ac:dyDescent="0.2">
      <c r="A76" s="75">
        <v>40780</v>
      </c>
      <c r="B76" s="60">
        <v>211.49</v>
      </c>
      <c r="C76" s="79"/>
      <c r="D76" s="94" t="s">
        <v>84</v>
      </c>
      <c r="E76" s="95" t="s">
        <v>81</v>
      </c>
      <c r="F76" s="94" t="s">
        <v>94</v>
      </c>
      <c r="G76" s="63"/>
      <c r="H76" s="63"/>
    </row>
    <row r="77" spans="1:8" s="13" customFormat="1" x14ac:dyDescent="0.2">
      <c r="A77" s="75">
        <v>40780</v>
      </c>
      <c r="B77" s="60">
        <v>316.95999999999998</v>
      </c>
      <c r="C77" s="79"/>
      <c r="D77" s="94" t="s">
        <v>84</v>
      </c>
      <c r="E77" s="95" t="s">
        <v>15</v>
      </c>
      <c r="F77" s="94" t="s">
        <v>94</v>
      </c>
      <c r="G77" s="63"/>
      <c r="H77" s="63"/>
    </row>
    <row r="78" spans="1:8" s="13" customFormat="1" x14ac:dyDescent="0.2">
      <c r="A78" s="75">
        <v>40785</v>
      </c>
      <c r="B78" s="60">
        <v>10.782608695652176</v>
      </c>
      <c r="C78" s="62"/>
      <c r="D78" s="99" t="s">
        <v>71</v>
      </c>
      <c r="E78" s="100" t="s">
        <v>60</v>
      </c>
      <c r="F78" s="94" t="s">
        <v>44</v>
      </c>
      <c r="G78" s="63"/>
      <c r="H78" s="63"/>
    </row>
    <row r="79" spans="1:8" s="13" customFormat="1" x14ac:dyDescent="0.2">
      <c r="A79" s="75">
        <v>40785</v>
      </c>
      <c r="B79" s="60">
        <v>10.695652173913045</v>
      </c>
      <c r="C79" s="62"/>
      <c r="D79" s="99" t="s">
        <v>71</v>
      </c>
      <c r="E79" s="100" t="s">
        <v>60</v>
      </c>
      <c r="F79" s="94" t="s">
        <v>44</v>
      </c>
      <c r="G79" s="63"/>
      <c r="H79" s="63"/>
    </row>
    <row r="80" spans="1:8" s="13" customFormat="1" x14ac:dyDescent="0.2">
      <c r="A80" s="75">
        <v>40786</v>
      </c>
      <c r="B80" s="60">
        <v>17.304347826086957</v>
      </c>
      <c r="C80" s="62"/>
      <c r="D80" s="99" t="s">
        <v>80</v>
      </c>
      <c r="E80" s="100" t="s">
        <v>60</v>
      </c>
      <c r="F80" s="94" t="s">
        <v>44</v>
      </c>
      <c r="G80" s="63"/>
      <c r="H80" s="63"/>
    </row>
    <row r="81" spans="1:8" s="13" customFormat="1" ht="38.25" x14ac:dyDescent="0.2">
      <c r="A81" s="75">
        <v>40786</v>
      </c>
      <c r="B81" s="60">
        <v>22.260869565217394</v>
      </c>
      <c r="C81" s="62"/>
      <c r="D81" s="99" t="s">
        <v>103</v>
      </c>
      <c r="E81" s="100" t="s">
        <v>60</v>
      </c>
      <c r="F81" s="94" t="s">
        <v>44</v>
      </c>
      <c r="G81" s="63"/>
      <c r="H81" s="63"/>
    </row>
    <row r="82" spans="1:8" s="13" customFormat="1" ht="38.25" x14ac:dyDescent="0.2">
      <c r="A82" s="75">
        <v>40786</v>
      </c>
      <c r="B82" s="60">
        <v>19.826086956521742</v>
      </c>
      <c r="C82" s="62"/>
      <c r="D82" s="99" t="s">
        <v>103</v>
      </c>
      <c r="E82" s="100" t="s">
        <v>60</v>
      </c>
      <c r="F82" s="94" t="s">
        <v>44</v>
      </c>
      <c r="G82" s="63"/>
      <c r="H82" s="63"/>
    </row>
    <row r="83" spans="1:8" s="13" customFormat="1" ht="38.25" x14ac:dyDescent="0.2">
      <c r="A83" s="75">
        <v>40787</v>
      </c>
      <c r="B83" s="60">
        <v>23.304347826086961</v>
      </c>
      <c r="C83" s="62"/>
      <c r="D83" s="99" t="s">
        <v>103</v>
      </c>
      <c r="E83" s="100" t="s">
        <v>60</v>
      </c>
      <c r="F83" s="94" t="s">
        <v>61</v>
      </c>
      <c r="G83" s="63"/>
      <c r="H83" s="63"/>
    </row>
    <row r="84" spans="1:8" s="13" customFormat="1" ht="38.25" x14ac:dyDescent="0.2">
      <c r="A84" s="75">
        <v>40787</v>
      </c>
      <c r="B84" s="60">
        <v>22.434782608695656</v>
      </c>
      <c r="C84" s="62"/>
      <c r="D84" s="99" t="s">
        <v>103</v>
      </c>
      <c r="E84" s="100" t="s">
        <v>60</v>
      </c>
      <c r="F84" s="94" t="s">
        <v>44</v>
      </c>
      <c r="G84" s="63"/>
      <c r="H84" s="63"/>
    </row>
    <row r="85" spans="1:8" s="13" customFormat="1" ht="38.25" x14ac:dyDescent="0.2">
      <c r="A85" s="75">
        <v>40787</v>
      </c>
      <c r="B85" s="60">
        <v>23.826086956521738</v>
      </c>
      <c r="C85" s="62"/>
      <c r="D85" s="99" t="s">
        <v>103</v>
      </c>
      <c r="E85" s="100" t="s">
        <v>60</v>
      </c>
      <c r="F85" s="94" t="s">
        <v>61</v>
      </c>
      <c r="G85" s="63"/>
      <c r="H85" s="63"/>
    </row>
    <row r="86" spans="1:8" s="13" customFormat="1" ht="38.25" x14ac:dyDescent="0.2">
      <c r="A86" s="75">
        <v>40787</v>
      </c>
      <c r="B86" s="60">
        <v>132.26</v>
      </c>
      <c r="C86" s="79"/>
      <c r="D86" s="99" t="s">
        <v>103</v>
      </c>
      <c r="E86" s="95" t="s">
        <v>54</v>
      </c>
      <c r="F86" s="94" t="s">
        <v>61</v>
      </c>
      <c r="G86" s="63"/>
      <c r="H86" s="63"/>
    </row>
    <row r="87" spans="1:8" s="13" customFormat="1" ht="38.25" x14ac:dyDescent="0.2">
      <c r="A87" s="75">
        <v>40787</v>
      </c>
      <c r="B87" s="60">
        <v>293.90999999999997</v>
      </c>
      <c r="C87" s="79"/>
      <c r="D87" s="99" t="s">
        <v>103</v>
      </c>
      <c r="E87" s="95" t="s">
        <v>81</v>
      </c>
      <c r="F87" s="94" t="s">
        <v>61</v>
      </c>
      <c r="G87" s="63"/>
      <c r="H87" s="63"/>
    </row>
    <row r="88" spans="1:8" s="13" customFormat="1" ht="38.25" x14ac:dyDescent="0.2">
      <c r="A88" s="75">
        <v>40787</v>
      </c>
      <c r="B88" s="60">
        <v>461.75</v>
      </c>
      <c r="C88" s="79"/>
      <c r="D88" s="99" t="s">
        <v>103</v>
      </c>
      <c r="E88" s="95" t="s">
        <v>15</v>
      </c>
      <c r="F88" s="94" t="s">
        <v>61</v>
      </c>
      <c r="G88" s="63"/>
      <c r="H88" s="63"/>
    </row>
    <row r="89" spans="1:8" s="13" customFormat="1" x14ac:dyDescent="0.2">
      <c r="A89" s="75">
        <v>40789</v>
      </c>
      <c r="B89" s="60">
        <v>28.347826086956527</v>
      </c>
      <c r="C89" s="62"/>
      <c r="D89" s="99" t="s">
        <v>65</v>
      </c>
      <c r="E89" s="100" t="s">
        <v>60</v>
      </c>
      <c r="F89" s="94" t="s">
        <v>44</v>
      </c>
      <c r="G89" s="63"/>
      <c r="H89" s="63"/>
    </row>
    <row r="90" spans="1:8" s="13" customFormat="1" x14ac:dyDescent="0.2">
      <c r="A90" s="75">
        <v>40791</v>
      </c>
      <c r="B90" s="60">
        <v>22.608695652173914</v>
      </c>
      <c r="C90" s="62"/>
      <c r="D90" s="99" t="s">
        <v>65</v>
      </c>
      <c r="E90" s="100" t="s">
        <v>60</v>
      </c>
      <c r="F90" s="94" t="s">
        <v>44</v>
      </c>
      <c r="G90" s="63"/>
      <c r="H90" s="63"/>
    </row>
    <row r="91" spans="1:8" s="13" customFormat="1" x14ac:dyDescent="0.2">
      <c r="A91" s="75">
        <v>40791</v>
      </c>
      <c r="B91" s="60">
        <v>28.347826086956527</v>
      </c>
      <c r="C91" s="62"/>
      <c r="D91" s="99" t="s">
        <v>65</v>
      </c>
      <c r="E91" s="100" t="s">
        <v>60</v>
      </c>
      <c r="F91" s="94" t="s">
        <v>44</v>
      </c>
      <c r="G91" s="63"/>
      <c r="H91" s="63"/>
    </row>
    <row r="92" spans="1:8" s="85" customFormat="1" ht="38.25" x14ac:dyDescent="0.2">
      <c r="A92" s="76">
        <v>40791</v>
      </c>
      <c r="B92" s="60">
        <f>69.64+305.22</f>
        <v>374.86</v>
      </c>
      <c r="C92" s="80"/>
      <c r="D92" s="96" t="s">
        <v>125</v>
      </c>
      <c r="E92" s="97" t="s">
        <v>54</v>
      </c>
      <c r="F92" s="94" t="s">
        <v>61</v>
      </c>
      <c r="G92" s="64"/>
      <c r="H92" s="64"/>
    </row>
    <row r="93" spans="1:8" s="13" customFormat="1" ht="25.5" x14ac:dyDescent="0.2">
      <c r="A93" s="65">
        <v>40842</v>
      </c>
      <c r="B93" s="60">
        <v>-142.93</v>
      </c>
      <c r="C93" s="33"/>
      <c r="D93" s="93" t="s">
        <v>55</v>
      </c>
      <c r="E93" s="98" t="s">
        <v>54</v>
      </c>
      <c r="F93" s="94" t="s">
        <v>53</v>
      </c>
    </row>
    <row r="94" spans="1:8" s="13" customFormat="1" x14ac:dyDescent="0.2">
      <c r="A94" s="75">
        <v>40792</v>
      </c>
      <c r="B94" s="60">
        <v>33.913043478260875</v>
      </c>
      <c r="C94" s="62"/>
      <c r="D94" s="99" t="s">
        <v>65</v>
      </c>
      <c r="E94" s="101" t="s">
        <v>60</v>
      </c>
      <c r="F94" s="94" t="s">
        <v>44</v>
      </c>
      <c r="G94" s="64"/>
      <c r="H94" s="64"/>
    </row>
    <row r="95" spans="1:8" s="13" customFormat="1" x14ac:dyDescent="0.2">
      <c r="A95" s="75">
        <v>40815</v>
      </c>
      <c r="B95" s="60">
        <v>33.04347826086957</v>
      </c>
      <c r="C95" s="62"/>
      <c r="D95" s="99" t="s">
        <v>65</v>
      </c>
      <c r="E95" s="100" t="s">
        <v>60</v>
      </c>
      <c r="F95" s="94" t="s">
        <v>44</v>
      </c>
      <c r="G95" s="63"/>
      <c r="H95" s="63"/>
    </row>
    <row r="96" spans="1:8" s="13" customFormat="1" x14ac:dyDescent="0.2">
      <c r="A96" s="75">
        <v>40819</v>
      </c>
      <c r="B96" s="60">
        <v>5.8260869565217401</v>
      </c>
      <c r="C96" s="62"/>
      <c r="D96" s="102" t="s">
        <v>70</v>
      </c>
      <c r="E96" s="101" t="s">
        <v>60</v>
      </c>
      <c r="F96" s="94" t="s">
        <v>44</v>
      </c>
      <c r="G96" s="64"/>
      <c r="H96" s="64"/>
    </row>
    <row r="97" spans="1:8" s="13" customFormat="1" ht="25.5" x14ac:dyDescent="0.2">
      <c r="A97" s="76">
        <v>40820</v>
      </c>
      <c r="B97" s="60">
        <v>28.173913043478262</v>
      </c>
      <c r="C97" s="62"/>
      <c r="D97" s="102" t="s">
        <v>72</v>
      </c>
      <c r="E97" s="101" t="s">
        <v>60</v>
      </c>
      <c r="F97" s="94" t="s">
        <v>61</v>
      </c>
      <c r="G97" s="64"/>
      <c r="H97" s="64"/>
    </row>
    <row r="98" spans="1:8" s="13" customFormat="1" ht="25.5" x14ac:dyDescent="0.2">
      <c r="A98" s="76">
        <v>40820</v>
      </c>
      <c r="B98" s="60">
        <v>33.913043478260875</v>
      </c>
      <c r="C98" s="62"/>
      <c r="D98" s="102" t="s">
        <v>72</v>
      </c>
      <c r="E98" s="101" t="s">
        <v>60</v>
      </c>
      <c r="F98" s="94" t="s">
        <v>61</v>
      </c>
      <c r="G98" s="64"/>
      <c r="H98" s="64"/>
    </row>
    <row r="99" spans="1:8" s="13" customFormat="1" x14ac:dyDescent="0.2">
      <c r="A99" s="76">
        <v>40820</v>
      </c>
      <c r="B99" s="60">
        <v>32.260869565217398</v>
      </c>
      <c r="C99" s="62"/>
      <c r="D99" s="99" t="s">
        <v>65</v>
      </c>
      <c r="E99" s="101" t="s">
        <v>60</v>
      </c>
      <c r="F99" s="94" t="s">
        <v>44</v>
      </c>
      <c r="G99" s="64"/>
      <c r="H99" s="64"/>
    </row>
    <row r="100" spans="1:8" s="13" customFormat="1" x14ac:dyDescent="0.2">
      <c r="A100" s="76">
        <v>40820</v>
      </c>
      <c r="B100" s="60">
        <v>22.086956521739133</v>
      </c>
      <c r="C100" s="62"/>
      <c r="D100" s="99" t="s">
        <v>65</v>
      </c>
      <c r="E100" s="101" t="s">
        <v>60</v>
      </c>
      <c r="F100" s="94" t="s">
        <v>44</v>
      </c>
      <c r="G100" s="64"/>
      <c r="H100" s="64"/>
    </row>
    <row r="101" spans="1:8" s="13" customFormat="1" ht="25.5" x14ac:dyDescent="0.2">
      <c r="A101" s="86">
        <v>40820</v>
      </c>
      <c r="B101" s="60">
        <v>192.19</v>
      </c>
      <c r="C101" s="79"/>
      <c r="D101" s="102" t="s">
        <v>72</v>
      </c>
      <c r="E101" s="95" t="s">
        <v>15</v>
      </c>
      <c r="F101" s="94" t="s">
        <v>61</v>
      </c>
      <c r="G101" s="63"/>
      <c r="H101" s="63"/>
    </row>
    <row r="102" spans="1:8" s="13" customFormat="1" x14ac:dyDescent="0.2">
      <c r="A102" s="76">
        <v>40822</v>
      </c>
      <c r="B102" s="60">
        <v>22.086956521739133</v>
      </c>
      <c r="C102" s="62"/>
      <c r="D102" s="99" t="s">
        <v>65</v>
      </c>
      <c r="E102" s="101" t="s">
        <v>60</v>
      </c>
      <c r="F102" s="94" t="s">
        <v>44</v>
      </c>
      <c r="G102" s="64"/>
      <c r="H102" s="64"/>
    </row>
    <row r="103" spans="1:8" s="13" customFormat="1" ht="25.5" x14ac:dyDescent="0.2">
      <c r="A103" s="76">
        <v>40822</v>
      </c>
      <c r="B103" s="60">
        <v>58.260869565217398</v>
      </c>
      <c r="C103" s="62"/>
      <c r="D103" s="102" t="s">
        <v>73</v>
      </c>
      <c r="E103" s="101" t="s">
        <v>60</v>
      </c>
      <c r="F103" s="94" t="s">
        <v>62</v>
      </c>
      <c r="G103" s="64"/>
      <c r="H103" s="64"/>
    </row>
    <row r="104" spans="1:8" s="13" customFormat="1" ht="25.5" x14ac:dyDescent="0.2">
      <c r="A104" s="76">
        <v>40822</v>
      </c>
      <c r="B104" s="60">
        <v>54.782608695652179</v>
      </c>
      <c r="C104" s="62"/>
      <c r="D104" s="102" t="s">
        <v>73</v>
      </c>
      <c r="E104" s="101" t="s">
        <v>60</v>
      </c>
      <c r="F104" s="94" t="s">
        <v>62</v>
      </c>
      <c r="G104" s="64"/>
      <c r="H104" s="64"/>
    </row>
    <row r="105" spans="1:8" s="13" customFormat="1" ht="25.5" x14ac:dyDescent="0.2">
      <c r="A105" s="86">
        <v>40822</v>
      </c>
      <c r="B105" s="60">
        <f>303.48+80.87+135.22</f>
        <v>519.57000000000005</v>
      </c>
      <c r="C105" s="79"/>
      <c r="D105" s="102" t="s">
        <v>73</v>
      </c>
      <c r="E105" s="95" t="s">
        <v>15</v>
      </c>
      <c r="F105" s="94" t="s">
        <v>62</v>
      </c>
      <c r="G105" s="63"/>
      <c r="H105" s="63"/>
    </row>
    <row r="106" spans="1:8" s="13" customFormat="1" x14ac:dyDescent="0.2">
      <c r="A106" s="76">
        <v>40823</v>
      </c>
      <c r="B106" s="60">
        <v>29.043478260869566</v>
      </c>
      <c r="C106" s="62"/>
      <c r="D106" s="99" t="s">
        <v>65</v>
      </c>
      <c r="E106" s="101" t="s">
        <v>60</v>
      </c>
      <c r="F106" s="94" t="s">
        <v>44</v>
      </c>
      <c r="G106" s="64"/>
      <c r="H106" s="64"/>
    </row>
    <row r="107" spans="1:8" s="13" customFormat="1" ht="38.25" x14ac:dyDescent="0.2">
      <c r="A107" s="87">
        <v>40823</v>
      </c>
      <c r="B107" s="60">
        <v>88.88</v>
      </c>
      <c r="C107" s="79"/>
      <c r="D107" s="94" t="s">
        <v>86</v>
      </c>
      <c r="E107" s="95" t="s">
        <v>54</v>
      </c>
      <c r="F107" s="94" t="s">
        <v>95</v>
      </c>
      <c r="G107" s="63"/>
      <c r="H107" s="63"/>
    </row>
    <row r="108" spans="1:8" s="13" customFormat="1" ht="38.25" x14ac:dyDescent="0.2">
      <c r="A108" s="87">
        <v>40823</v>
      </c>
      <c r="B108" s="60">
        <f>250.44+226.09</f>
        <v>476.53</v>
      </c>
      <c r="C108" s="79"/>
      <c r="D108" s="94" t="s">
        <v>86</v>
      </c>
      <c r="E108" s="95" t="s">
        <v>15</v>
      </c>
      <c r="F108" s="94" t="s">
        <v>95</v>
      </c>
      <c r="G108" s="63"/>
      <c r="H108" s="63"/>
    </row>
    <row r="109" spans="1:8" s="13" customFormat="1" x14ac:dyDescent="0.2">
      <c r="A109" s="76">
        <v>40827</v>
      </c>
      <c r="B109" s="60">
        <v>34.173913043478258</v>
      </c>
      <c r="C109" s="62"/>
      <c r="D109" s="99" t="s">
        <v>65</v>
      </c>
      <c r="E109" s="101" t="s">
        <v>60</v>
      </c>
      <c r="F109" s="94" t="s">
        <v>44</v>
      </c>
      <c r="G109" s="64"/>
      <c r="H109" s="64"/>
    </row>
    <row r="110" spans="1:8" s="13" customFormat="1" x14ac:dyDescent="0.2">
      <c r="A110" s="76">
        <v>40831</v>
      </c>
      <c r="B110" s="60">
        <v>27.04347826086957</v>
      </c>
      <c r="C110" s="62"/>
      <c r="D110" s="99" t="s">
        <v>65</v>
      </c>
      <c r="E110" s="101" t="s">
        <v>60</v>
      </c>
      <c r="F110" s="94" t="s">
        <v>44</v>
      </c>
      <c r="G110" s="64"/>
      <c r="H110" s="64"/>
    </row>
    <row r="111" spans="1:8" s="13" customFormat="1" ht="17.25" customHeight="1" x14ac:dyDescent="0.2">
      <c r="A111" s="76">
        <v>40841</v>
      </c>
      <c r="B111" s="60">
        <v>55.304347826086961</v>
      </c>
      <c r="C111" s="62"/>
      <c r="D111" s="102" t="s">
        <v>66</v>
      </c>
      <c r="E111" s="101" t="s">
        <v>60</v>
      </c>
      <c r="F111" s="94" t="s">
        <v>61</v>
      </c>
      <c r="G111" s="64"/>
      <c r="H111" s="64"/>
    </row>
    <row r="112" spans="1:8" s="13" customFormat="1" x14ac:dyDescent="0.2">
      <c r="A112" s="76">
        <v>40841</v>
      </c>
      <c r="B112" s="60">
        <v>52.521739130434788</v>
      </c>
      <c r="C112" s="62"/>
      <c r="D112" s="102" t="s">
        <v>105</v>
      </c>
      <c r="E112" s="101" t="s">
        <v>60</v>
      </c>
      <c r="F112" s="94" t="s">
        <v>61</v>
      </c>
      <c r="G112" s="64"/>
      <c r="H112" s="64"/>
    </row>
    <row r="113" spans="1:8" s="13" customFormat="1" x14ac:dyDescent="0.2">
      <c r="A113" s="76">
        <v>40841</v>
      </c>
      <c r="B113" s="60">
        <v>22.173913043478262</v>
      </c>
      <c r="C113" s="62"/>
      <c r="D113" s="99" t="s">
        <v>65</v>
      </c>
      <c r="E113" s="101" t="s">
        <v>60</v>
      </c>
      <c r="F113" s="94" t="s">
        <v>44</v>
      </c>
      <c r="G113" s="64"/>
      <c r="H113" s="64"/>
    </row>
    <row r="114" spans="1:8" s="13" customFormat="1" x14ac:dyDescent="0.2">
      <c r="A114" s="76">
        <v>40841</v>
      </c>
      <c r="B114" s="60">
        <v>30.086956521739133</v>
      </c>
      <c r="C114" s="62"/>
      <c r="D114" s="99" t="s">
        <v>65</v>
      </c>
      <c r="E114" s="101" t="s">
        <v>60</v>
      </c>
      <c r="F114" s="94" t="s">
        <v>44</v>
      </c>
      <c r="G114" s="64"/>
      <c r="H114" s="64"/>
    </row>
    <row r="115" spans="1:8" s="13" customFormat="1" ht="38.25" x14ac:dyDescent="0.2">
      <c r="A115" s="87">
        <v>40841</v>
      </c>
      <c r="B115" s="60">
        <v>520</v>
      </c>
      <c r="C115" s="79"/>
      <c r="D115" s="94" t="s">
        <v>104</v>
      </c>
      <c r="E115" s="95" t="s">
        <v>15</v>
      </c>
      <c r="F115" s="94" t="s">
        <v>61</v>
      </c>
      <c r="G115" s="63"/>
      <c r="H115" s="63"/>
    </row>
    <row r="116" spans="1:8" s="13" customFormat="1" x14ac:dyDescent="0.2">
      <c r="A116" s="76">
        <v>40844</v>
      </c>
      <c r="B116" s="60">
        <v>12.000000000000002</v>
      </c>
      <c r="C116" s="62"/>
      <c r="D116" s="102" t="s">
        <v>109</v>
      </c>
      <c r="E116" s="101" t="s">
        <v>60</v>
      </c>
      <c r="F116" s="94" t="s">
        <v>44</v>
      </c>
      <c r="G116" s="64"/>
      <c r="H116" s="64"/>
    </row>
    <row r="117" spans="1:8" s="13" customFormat="1" x14ac:dyDescent="0.2">
      <c r="A117" s="76">
        <v>40844</v>
      </c>
      <c r="B117" s="60">
        <v>11.217391304347828</v>
      </c>
      <c r="C117" s="62"/>
      <c r="D117" s="102" t="s">
        <v>109</v>
      </c>
      <c r="E117" s="101" t="s">
        <v>60</v>
      </c>
      <c r="F117" s="94" t="s">
        <v>44</v>
      </c>
      <c r="G117" s="64"/>
      <c r="H117" s="64"/>
    </row>
    <row r="118" spans="1:8" s="13" customFormat="1" x14ac:dyDescent="0.2">
      <c r="A118" s="76">
        <v>40850</v>
      </c>
      <c r="B118" s="60">
        <v>12.086956521739131</v>
      </c>
      <c r="C118" s="62"/>
      <c r="D118" s="102" t="s">
        <v>74</v>
      </c>
      <c r="E118" s="101" t="s">
        <v>60</v>
      </c>
      <c r="F118" s="94" t="s">
        <v>44</v>
      </c>
      <c r="G118" s="64"/>
      <c r="H118" s="64"/>
    </row>
    <row r="119" spans="1:8" s="27" customFormat="1" x14ac:dyDescent="0.2">
      <c r="A119" s="76">
        <v>40850</v>
      </c>
      <c r="B119" s="60">
        <v>10.086956521739131</v>
      </c>
      <c r="C119" s="62"/>
      <c r="D119" s="102" t="s">
        <v>74</v>
      </c>
      <c r="E119" s="101" t="s">
        <v>60</v>
      </c>
      <c r="F119" s="94" t="s">
        <v>44</v>
      </c>
      <c r="G119" s="64"/>
      <c r="H119" s="64"/>
    </row>
    <row r="120" spans="1:8" s="13" customFormat="1" x14ac:dyDescent="0.2">
      <c r="A120" s="76">
        <v>40856</v>
      </c>
      <c r="B120" s="60">
        <v>18.782608695652176</v>
      </c>
      <c r="C120" s="62"/>
      <c r="D120" s="102" t="s">
        <v>80</v>
      </c>
      <c r="E120" s="101" t="s">
        <v>60</v>
      </c>
      <c r="F120" s="94" t="s">
        <v>44</v>
      </c>
      <c r="G120" s="64"/>
      <c r="H120" s="64"/>
    </row>
    <row r="121" spans="1:8" s="13" customFormat="1" x14ac:dyDescent="0.2">
      <c r="A121" s="76">
        <v>40857</v>
      </c>
      <c r="B121" s="60">
        <v>22.260869565217394</v>
      </c>
      <c r="C121" s="62"/>
      <c r="D121" s="99" t="s">
        <v>65</v>
      </c>
      <c r="E121" s="101" t="s">
        <v>60</v>
      </c>
      <c r="F121" s="94" t="s">
        <v>44</v>
      </c>
      <c r="G121" s="64"/>
      <c r="H121" s="64"/>
    </row>
    <row r="122" spans="1:8" s="13" customFormat="1" x14ac:dyDescent="0.2">
      <c r="A122" s="87">
        <v>40857</v>
      </c>
      <c r="B122" s="60">
        <v>147.54</v>
      </c>
      <c r="C122" s="79"/>
      <c r="D122" s="94" t="s">
        <v>107</v>
      </c>
      <c r="E122" s="97" t="s">
        <v>54</v>
      </c>
      <c r="F122" s="94" t="s">
        <v>61</v>
      </c>
      <c r="G122" s="63"/>
      <c r="H122" s="63"/>
    </row>
    <row r="123" spans="1:8" s="13" customFormat="1" x14ac:dyDescent="0.2">
      <c r="A123" s="87">
        <v>40857</v>
      </c>
      <c r="B123" s="60">
        <v>129.57</v>
      </c>
      <c r="C123" s="79"/>
      <c r="D123" s="94" t="s">
        <v>107</v>
      </c>
      <c r="E123" s="97" t="s">
        <v>81</v>
      </c>
      <c r="F123" s="94" t="s">
        <v>61</v>
      </c>
      <c r="G123" s="63"/>
      <c r="H123" s="63"/>
    </row>
    <row r="124" spans="1:8" s="13" customFormat="1" x14ac:dyDescent="0.2">
      <c r="A124" s="87">
        <v>40857</v>
      </c>
      <c r="B124" s="60">
        <v>580.87</v>
      </c>
      <c r="C124" s="79"/>
      <c r="D124" s="94" t="s">
        <v>107</v>
      </c>
      <c r="E124" s="97" t="s">
        <v>15</v>
      </c>
      <c r="F124" s="94" t="s">
        <v>61</v>
      </c>
      <c r="G124" s="63"/>
      <c r="H124" s="63"/>
    </row>
    <row r="125" spans="1:8" s="13" customFormat="1" x14ac:dyDescent="0.2">
      <c r="A125" s="76">
        <v>40858</v>
      </c>
      <c r="B125" s="60">
        <v>26.956521739130437</v>
      </c>
      <c r="C125" s="62"/>
      <c r="D125" s="99" t="s">
        <v>65</v>
      </c>
      <c r="E125" s="101" t="s">
        <v>60</v>
      </c>
      <c r="F125" s="94" t="s">
        <v>44</v>
      </c>
      <c r="G125" s="64"/>
      <c r="H125" s="64"/>
    </row>
    <row r="126" spans="1:8" s="13" customFormat="1" x14ac:dyDescent="0.2">
      <c r="A126" s="76">
        <v>40861</v>
      </c>
      <c r="B126" s="60">
        <v>21.913043478260871</v>
      </c>
      <c r="C126" s="62"/>
      <c r="D126" s="99" t="s">
        <v>65</v>
      </c>
      <c r="E126" s="101" t="s">
        <v>60</v>
      </c>
      <c r="F126" s="94" t="s">
        <v>44</v>
      </c>
      <c r="G126" s="64"/>
      <c r="H126" s="64"/>
    </row>
    <row r="127" spans="1:8" s="13" customFormat="1" ht="25.5" x14ac:dyDescent="0.2">
      <c r="A127" s="76">
        <v>40861</v>
      </c>
      <c r="B127" s="60">
        <v>28.086956521739129</v>
      </c>
      <c r="C127" s="62"/>
      <c r="D127" s="94" t="s">
        <v>108</v>
      </c>
      <c r="E127" s="101" t="s">
        <v>60</v>
      </c>
      <c r="F127" s="94" t="s">
        <v>62</v>
      </c>
      <c r="G127" s="64"/>
      <c r="H127" s="64"/>
    </row>
    <row r="128" spans="1:8" s="13" customFormat="1" ht="25.5" x14ac:dyDescent="0.2">
      <c r="A128" s="76">
        <v>40861</v>
      </c>
      <c r="B128" s="60">
        <v>16.434782608695652</v>
      </c>
      <c r="C128" s="62"/>
      <c r="D128" s="94" t="s">
        <v>108</v>
      </c>
      <c r="E128" s="101" t="s">
        <v>60</v>
      </c>
      <c r="F128" s="94" t="s">
        <v>62</v>
      </c>
      <c r="G128" s="63"/>
      <c r="H128" s="63"/>
    </row>
    <row r="129" spans="1:8" s="13" customFormat="1" x14ac:dyDescent="0.2">
      <c r="A129" s="76">
        <v>40861</v>
      </c>
      <c r="B129" s="60">
        <v>46.782608695652172</v>
      </c>
      <c r="C129" s="62"/>
      <c r="D129" s="99" t="s">
        <v>65</v>
      </c>
      <c r="E129" s="101" t="s">
        <v>60</v>
      </c>
      <c r="F129" s="94" t="s">
        <v>44</v>
      </c>
      <c r="G129" s="64"/>
      <c r="H129" s="64"/>
    </row>
    <row r="130" spans="1:8" s="13" customFormat="1" x14ac:dyDescent="0.2">
      <c r="A130" s="76">
        <v>40861</v>
      </c>
      <c r="B130" s="60">
        <v>29.478260869565219</v>
      </c>
      <c r="C130" s="62"/>
      <c r="D130" s="99" t="s">
        <v>65</v>
      </c>
      <c r="E130" s="101" t="s">
        <v>60</v>
      </c>
      <c r="F130" s="94" t="s">
        <v>44</v>
      </c>
      <c r="G130" s="64"/>
      <c r="H130" s="64"/>
    </row>
    <row r="131" spans="1:8" s="13" customFormat="1" ht="25.5" x14ac:dyDescent="0.2">
      <c r="A131" s="87">
        <v>40861</v>
      </c>
      <c r="B131" s="60">
        <f>398.26+113.04</f>
        <v>511.3</v>
      </c>
      <c r="C131" s="79"/>
      <c r="D131" s="94" t="s">
        <v>108</v>
      </c>
      <c r="E131" s="95" t="s">
        <v>15</v>
      </c>
      <c r="F131" s="94" t="s">
        <v>62</v>
      </c>
      <c r="G131" s="63"/>
      <c r="H131" s="63"/>
    </row>
    <row r="132" spans="1:8" s="13" customFormat="1" x14ac:dyDescent="0.2">
      <c r="A132" s="76">
        <v>40871</v>
      </c>
      <c r="B132" s="60">
        <v>29.826086956521738</v>
      </c>
      <c r="C132" s="62"/>
      <c r="D132" s="99" t="s">
        <v>65</v>
      </c>
      <c r="E132" s="101" t="s">
        <v>60</v>
      </c>
      <c r="F132" s="94" t="s">
        <v>44</v>
      </c>
      <c r="G132" s="64"/>
      <c r="H132" s="64"/>
    </row>
    <row r="133" spans="1:8" s="13" customFormat="1" x14ac:dyDescent="0.2">
      <c r="A133" s="76">
        <v>40871</v>
      </c>
      <c r="B133" s="60">
        <v>21.65217391304348</v>
      </c>
      <c r="C133" s="62"/>
      <c r="D133" s="99" t="s">
        <v>65</v>
      </c>
      <c r="E133" s="101" t="s">
        <v>60</v>
      </c>
      <c r="F133" s="94" t="s">
        <v>44</v>
      </c>
      <c r="G133" s="64"/>
      <c r="H133" s="64"/>
    </row>
    <row r="134" spans="1:8" s="13" customFormat="1" ht="38.25" x14ac:dyDescent="0.2">
      <c r="A134" s="86">
        <v>40871</v>
      </c>
      <c r="B134" s="60">
        <v>76.460000000000008</v>
      </c>
      <c r="C134" s="79"/>
      <c r="D134" s="94" t="s">
        <v>110</v>
      </c>
      <c r="E134" s="95" t="s">
        <v>54</v>
      </c>
      <c r="F134" s="94" t="s">
        <v>61</v>
      </c>
      <c r="G134" s="63"/>
      <c r="H134" s="63"/>
    </row>
    <row r="135" spans="1:8" s="13" customFormat="1" ht="38.25" x14ac:dyDescent="0.2">
      <c r="A135" s="86">
        <v>40871</v>
      </c>
      <c r="B135" s="60">
        <v>546.09</v>
      </c>
      <c r="C135" s="79"/>
      <c r="D135" s="94" t="s">
        <v>110</v>
      </c>
      <c r="E135" s="95" t="s">
        <v>15</v>
      </c>
      <c r="F135" s="94" t="s">
        <v>61</v>
      </c>
      <c r="G135" s="63"/>
      <c r="H135" s="63"/>
    </row>
    <row r="136" spans="1:8" s="13" customFormat="1" x14ac:dyDescent="0.2">
      <c r="A136" s="76">
        <v>40872</v>
      </c>
      <c r="B136" s="60">
        <v>10.695652173913045</v>
      </c>
      <c r="C136" s="62"/>
      <c r="D136" s="102" t="s">
        <v>75</v>
      </c>
      <c r="E136" s="101" t="s">
        <v>60</v>
      </c>
      <c r="F136" s="94" t="s">
        <v>44</v>
      </c>
      <c r="G136" s="64"/>
      <c r="H136" s="64"/>
    </row>
    <row r="137" spans="1:8" s="13" customFormat="1" x14ac:dyDescent="0.2">
      <c r="A137" s="76">
        <v>40875</v>
      </c>
      <c r="B137" s="60">
        <v>5.2173913043478262</v>
      </c>
      <c r="C137" s="62"/>
      <c r="D137" s="102" t="s">
        <v>75</v>
      </c>
      <c r="E137" s="101" t="s">
        <v>60</v>
      </c>
      <c r="F137" s="94" t="s">
        <v>44</v>
      </c>
      <c r="G137" s="64"/>
      <c r="H137" s="64"/>
    </row>
    <row r="138" spans="1:8" s="13" customFormat="1" x14ac:dyDescent="0.2">
      <c r="A138" s="76">
        <v>40877</v>
      </c>
      <c r="B138" s="60">
        <v>21.826086956521742</v>
      </c>
      <c r="C138" s="62"/>
      <c r="D138" s="99" t="s">
        <v>65</v>
      </c>
      <c r="E138" s="101" t="s">
        <v>60</v>
      </c>
      <c r="F138" s="94" t="s">
        <v>44</v>
      </c>
      <c r="G138" s="64"/>
      <c r="H138" s="64"/>
    </row>
    <row r="139" spans="1:8" s="13" customFormat="1" x14ac:dyDescent="0.2">
      <c r="A139" s="76">
        <v>40877</v>
      </c>
      <c r="B139" s="60">
        <v>30.782608695652176</v>
      </c>
      <c r="C139" s="62"/>
      <c r="D139" s="99" t="s">
        <v>106</v>
      </c>
      <c r="E139" s="100" t="s">
        <v>60</v>
      </c>
      <c r="F139" s="94" t="s">
        <v>61</v>
      </c>
      <c r="G139" s="63"/>
      <c r="H139" s="63"/>
    </row>
    <row r="140" spans="1:8" s="13" customFormat="1" ht="25.5" x14ac:dyDescent="0.2">
      <c r="A140" s="87">
        <v>40877</v>
      </c>
      <c r="B140" s="60">
        <v>580.89</v>
      </c>
      <c r="C140" s="79"/>
      <c r="D140" s="94" t="s">
        <v>111</v>
      </c>
      <c r="E140" s="95" t="s">
        <v>15</v>
      </c>
      <c r="F140" s="94" t="s">
        <v>61</v>
      </c>
      <c r="G140" s="63"/>
      <c r="H140" s="63"/>
    </row>
    <row r="141" spans="1:8" s="13" customFormat="1" x14ac:dyDescent="0.2">
      <c r="A141" s="76">
        <v>40878</v>
      </c>
      <c r="B141" s="60">
        <v>30.782608695652176</v>
      </c>
      <c r="C141" s="62"/>
      <c r="D141" s="99" t="s">
        <v>65</v>
      </c>
      <c r="E141" s="101" t="s">
        <v>60</v>
      </c>
      <c r="F141" s="94" t="s">
        <v>44</v>
      </c>
      <c r="G141" s="64"/>
      <c r="H141" s="64"/>
    </row>
    <row r="142" spans="1:8" s="13" customFormat="1" x14ac:dyDescent="0.2">
      <c r="A142" s="76">
        <v>40878</v>
      </c>
      <c r="B142" s="60">
        <v>7.5652173913043477</v>
      </c>
      <c r="C142" s="62"/>
      <c r="D142" s="99" t="s">
        <v>76</v>
      </c>
      <c r="E142" s="100" t="s">
        <v>60</v>
      </c>
      <c r="F142" s="94" t="s">
        <v>44</v>
      </c>
      <c r="G142" s="63"/>
      <c r="H142" s="63"/>
    </row>
    <row r="143" spans="1:8" s="13" customFormat="1" x14ac:dyDescent="0.2">
      <c r="A143" s="76">
        <v>40883</v>
      </c>
      <c r="B143" s="60">
        <v>15.739130434782611</v>
      </c>
      <c r="C143" s="62"/>
      <c r="D143" s="102" t="s">
        <v>77</v>
      </c>
      <c r="E143" s="101" t="s">
        <v>60</v>
      </c>
      <c r="F143" s="94" t="s">
        <v>44</v>
      </c>
      <c r="G143" s="64"/>
      <c r="H143" s="64"/>
    </row>
    <row r="144" spans="1:8" s="13" customFormat="1" x14ac:dyDescent="0.2">
      <c r="A144" s="76">
        <v>40883</v>
      </c>
      <c r="B144" s="60">
        <v>23.478260869565219</v>
      </c>
      <c r="C144" s="62"/>
      <c r="D144" s="102" t="s">
        <v>77</v>
      </c>
      <c r="E144" s="101" t="s">
        <v>60</v>
      </c>
      <c r="F144" s="94" t="s">
        <v>44</v>
      </c>
      <c r="G144" s="64"/>
      <c r="H144" s="64"/>
    </row>
    <row r="145" spans="1:8" s="13" customFormat="1" x14ac:dyDescent="0.2">
      <c r="A145" s="76">
        <v>40886</v>
      </c>
      <c r="B145" s="60">
        <v>12.869565217391306</v>
      </c>
      <c r="C145" s="62"/>
      <c r="D145" s="102" t="s">
        <v>112</v>
      </c>
      <c r="E145" s="100" t="s">
        <v>60</v>
      </c>
      <c r="F145" s="94" t="s">
        <v>44</v>
      </c>
      <c r="G145" s="63"/>
      <c r="H145" s="63"/>
    </row>
    <row r="146" spans="1:8" s="13" customFormat="1" x14ac:dyDescent="0.2">
      <c r="A146" s="76">
        <v>40886</v>
      </c>
      <c r="B146" s="60">
        <v>10.782608695652176</v>
      </c>
      <c r="C146" s="62"/>
      <c r="D146" s="102" t="s">
        <v>112</v>
      </c>
      <c r="E146" s="100" t="s">
        <v>60</v>
      </c>
      <c r="F146" s="94" t="s">
        <v>44</v>
      </c>
      <c r="G146" s="63"/>
      <c r="H146" s="63"/>
    </row>
    <row r="147" spans="1:8" s="13" customFormat="1" x14ac:dyDescent="0.2">
      <c r="A147" s="76">
        <v>40891</v>
      </c>
      <c r="B147" s="60">
        <v>31.739130434782613</v>
      </c>
      <c r="C147" s="62"/>
      <c r="D147" s="99" t="s">
        <v>65</v>
      </c>
      <c r="E147" s="101" t="s">
        <v>60</v>
      </c>
      <c r="F147" s="94" t="s">
        <v>44</v>
      </c>
      <c r="G147" s="64"/>
      <c r="H147" s="64"/>
    </row>
    <row r="148" spans="1:8" s="13" customFormat="1" ht="25.5" x14ac:dyDescent="0.2">
      <c r="A148" s="76">
        <v>40891</v>
      </c>
      <c r="B148" s="60">
        <v>20.869565217391305</v>
      </c>
      <c r="C148" s="62"/>
      <c r="D148" s="102" t="s">
        <v>113</v>
      </c>
      <c r="E148" s="100" t="s">
        <v>60</v>
      </c>
      <c r="F148" s="94" t="s">
        <v>61</v>
      </c>
      <c r="G148" s="63"/>
      <c r="H148" s="63"/>
    </row>
    <row r="149" spans="1:8" s="13" customFormat="1" ht="25.5" x14ac:dyDescent="0.2">
      <c r="A149" s="86">
        <v>40891</v>
      </c>
      <c r="B149" s="60">
        <v>580.87</v>
      </c>
      <c r="C149" s="79"/>
      <c r="D149" s="102" t="s">
        <v>113</v>
      </c>
      <c r="E149" s="95" t="s">
        <v>15</v>
      </c>
      <c r="F149" s="94" t="s">
        <v>61</v>
      </c>
      <c r="G149" s="63"/>
      <c r="H149" s="63"/>
    </row>
    <row r="150" spans="1:8" s="13" customFormat="1" x14ac:dyDescent="0.2">
      <c r="A150" s="76">
        <v>40892</v>
      </c>
      <c r="B150" s="60">
        <v>34.000000000000007</v>
      </c>
      <c r="C150" s="62"/>
      <c r="D150" s="102" t="s">
        <v>65</v>
      </c>
      <c r="E150" s="101" t="s">
        <v>60</v>
      </c>
      <c r="F150" s="94" t="s">
        <v>44</v>
      </c>
      <c r="G150" s="64"/>
      <c r="H150" s="64"/>
    </row>
    <row r="151" spans="1:8" s="13" customFormat="1" x14ac:dyDescent="0.2">
      <c r="A151" s="76">
        <v>40892</v>
      </c>
      <c r="B151" s="60">
        <v>10.608695652173914</v>
      </c>
      <c r="C151" s="62"/>
      <c r="D151" s="102" t="s">
        <v>78</v>
      </c>
      <c r="E151" s="101" t="s">
        <v>60</v>
      </c>
      <c r="F151" s="94" t="s">
        <v>44</v>
      </c>
      <c r="G151" s="64"/>
      <c r="H151" s="64"/>
    </row>
    <row r="152" spans="1:8" s="13" customFormat="1" x14ac:dyDescent="0.2">
      <c r="A152" s="76">
        <v>40892</v>
      </c>
      <c r="B152" s="60">
        <v>11.043478260869566</v>
      </c>
      <c r="C152" s="62"/>
      <c r="D152" s="102" t="s">
        <v>78</v>
      </c>
      <c r="E152" s="100" t="s">
        <v>60</v>
      </c>
      <c r="F152" s="94" t="s">
        <v>44</v>
      </c>
      <c r="G152" s="63"/>
      <c r="H152" s="63"/>
    </row>
    <row r="153" spans="1:8" s="13" customFormat="1" x14ac:dyDescent="0.2">
      <c r="A153" s="76">
        <v>40896</v>
      </c>
      <c r="B153" s="60">
        <v>13.565217391304349</v>
      </c>
      <c r="C153" s="62"/>
      <c r="D153" s="99" t="s">
        <v>79</v>
      </c>
      <c r="E153" s="100" t="s">
        <v>60</v>
      </c>
      <c r="F153" s="94" t="s">
        <v>44</v>
      </c>
      <c r="G153" s="63"/>
      <c r="H153" s="63"/>
    </row>
    <row r="154" spans="1:8" s="13" customFormat="1" ht="25.5" x14ac:dyDescent="0.2">
      <c r="A154" s="78" t="s">
        <v>64</v>
      </c>
      <c r="B154" s="60">
        <v>214.55</v>
      </c>
      <c r="C154" s="79"/>
      <c r="D154" s="94" t="s">
        <v>87</v>
      </c>
      <c r="E154" s="95" t="s">
        <v>15</v>
      </c>
      <c r="F154" s="94" t="s">
        <v>88</v>
      </c>
      <c r="G154" s="63"/>
      <c r="H154" s="63"/>
    </row>
    <row r="155" spans="1:8" s="13" customFormat="1" ht="25.5" x14ac:dyDescent="0.2">
      <c r="A155" s="78" t="s">
        <v>64</v>
      </c>
      <c r="B155" s="60">
        <v>198.96</v>
      </c>
      <c r="C155" s="79"/>
      <c r="D155" s="94" t="s">
        <v>63</v>
      </c>
      <c r="E155" s="101" t="s">
        <v>60</v>
      </c>
      <c r="F155" s="94"/>
      <c r="G155" s="79"/>
      <c r="H155" s="79"/>
    </row>
    <row r="156" spans="1:8" s="13" customFormat="1" x14ac:dyDescent="0.2">
      <c r="A156" s="75"/>
      <c r="B156" s="61"/>
      <c r="C156" s="62"/>
      <c r="D156" s="63"/>
      <c r="E156" s="63"/>
      <c r="F156" s="64"/>
      <c r="G156" s="63"/>
      <c r="H156" s="63"/>
    </row>
    <row r="157" spans="1:8" s="13" customFormat="1" x14ac:dyDescent="0.2">
      <c r="A157" s="75"/>
      <c r="B157" s="61"/>
      <c r="C157" s="62"/>
      <c r="D157" s="63"/>
      <c r="E157" s="63"/>
      <c r="F157" s="63"/>
      <c r="G157" s="63"/>
      <c r="H157" s="63"/>
    </row>
    <row r="158" spans="1:8" s="13" customFormat="1" x14ac:dyDescent="0.2">
      <c r="A158" s="72" t="s">
        <v>11</v>
      </c>
      <c r="B158" s="88">
        <f>SUM(B42:B157)</f>
        <v>11382.489130434782</v>
      </c>
      <c r="C158" s="62"/>
      <c r="D158" s="63"/>
      <c r="E158" s="63"/>
      <c r="F158" s="63"/>
      <c r="G158" s="63"/>
      <c r="H158" s="63"/>
    </row>
    <row r="159" spans="1:8" s="13" customFormat="1" x14ac:dyDescent="0.2">
      <c r="A159" s="75"/>
      <c r="B159" s="61"/>
      <c r="C159" s="62"/>
      <c r="D159" s="63"/>
      <c r="E159" s="63"/>
      <c r="F159" s="63"/>
      <c r="G159" s="63"/>
      <c r="H159" s="63"/>
    </row>
    <row r="160" spans="1:8" s="13" customFormat="1" x14ac:dyDescent="0.2">
      <c r="A160" s="75"/>
      <c r="B160" s="61"/>
      <c r="C160" s="62"/>
      <c r="D160" s="63"/>
      <c r="E160" s="63"/>
      <c r="F160" s="63"/>
      <c r="G160" s="63"/>
      <c r="H160" s="63"/>
    </row>
    <row r="161" spans="1:29" s="39" customFormat="1" ht="49.5" x14ac:dyDescent="0.2">
      <c r="A161" s="47" t="s">
        <v>114</v>
      </c>
      <c r="B161" s="38" t="s">
        <v>7</v>
      </c>
      <c r="C161" s="48">
        <f>+B158+B37+B26+B10</f>
        <v>16357.57913043478</v>
      </c>
    </row>
    <row r="162" spans="1:29" s="13" customFormat="1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1"/>
    </row>
    <row r="167" spans="1:29" x14ac:dyDescent="0.2">
      <c r="B167" s="104"/>
    </row>
    <row r="169" spans="1:29" x14ac:dyDescent="0.2">
      <c r="B169" s="104"/>
    </row>
    <row r="171" spans="1:29" x14ac:dyDescent="0.2">
      <c r="B171" s="104"/>
    </row>
    <row r="172" spans="1:29" x14ac:dyDescent="0.2">
      <c r="B172" s="104"/>
    </row>
    <row r="174" spans="1:29" x14ac:dyDescent="0.2">
      <c r="B174" s="105"/>
    </row>
    <row r="175" spans="1:29" x14ac:dyDescent="0.2">
      <c r="B175" s="105"/>
    </row>
  </sheetData>
  <sortState ref="A16:F24">
    <sortCondition ref="A16:A24"/>
  </sortState>
  <phoneticPr fontId="14" type="noConversion"/>
  <pageMargins left="0.75" right="0.75" top="1" bottom="1" header="0.5" footer="0.5"/>
  <pageSetup paperSize="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B30" sqref="B30"/>
    </sheetView>
  </sheetViews>
  <sheetFormatPr defaultRowHeight="12.75" x14ac:dyDescent="0.2"/>
  <cols>
    <col min="1" max="1" width="33" customWidth="1"/>
    <col min="2" max="2" width="22.140625" customWidth="1"/>
    <col min="3" max="3" width="31" customWidth="1"/>
    <col min="4" max="4" width="19.85546875" customWidth="1"/>
  </cols>
  <sheetData>
    <row r="1" spans="1:5" ht="18" x14ac:dyDescent="0.2">
      <c r="A1" s="42" t="s">
        <v>18</v>
      </c>
      <c r="B1" s="43" t="s">
        <v>16</v>
      </c>
      <c r="C1" s="44"/>
      <c r="D1" s="44"/>
      <c r="E1" s="44"/>
    </row>
    <row r="2" spans="1:5" ht="31.5" x14ac:dyDescent="0.2">
      <c r="A2" s="45" t="s">
        <v>19</v>
      </c>
      <c r="B2" s="45" t="s">
        <v>17</v>
      </c>
      <c r="C2" s="45" t="s">
        <v>3</v>
      </c>
      <c r="D2" s="4" t="s">
        <v>42</v>
      </c>
      <c r="E2" s="46"/>
    </row>
    <row r="3" spans="1:5" ht="31.5" customHeight="1" x14ac:dyDescent="0.2">
      <c r="A3" s="28" t="s">
        <v>20</v>
      </c>
      <c r="B3" s="28" t="s">
        <v>96</v>
      </c>
      <c r="C3" s="28"/>
      <c r="D3" s="28"/>
      <c r="E3" s="28"/>
    </row>
    <row r="4" spans="1:5" ht="25.5" x14ac:dyDescent="0.2">
      <c r="A4" s="3" t="s">
        <v>6</v>
      </c>
      <c r="B4" s="3" t="s">
        <v>7</v>
      </c>
      <c r="C4" s="3" t="s">
        <v>21</v>
      </c>
      <c r="D4" s="3" t="s">
        <v>22</v>
      </c>
      <c r="E4" s="3" t="s">
        <v>10</v>
      </c>
    </row>
    <row r="5" spans="1:5" x14ac:dyDescent="0.2">
      <c r="A5" s="19"/>
      <c r="B5" s="20"/>
      <c r="C5" s="22"/>
      <c r="D5" s="22"/>
      <c r="E5" s="22"/>
    </row>
    <row r="6" spans="1:5" ht="25.5" x14ac:dyDescent="0.2">
      <c r="A6" s="19">
        <v>40835</v>
      </c>
      <c r="B6" s="11">
        <v>486.96</v>
      </c>
      <c r="C6" s="13" t="s">
        <v>43</v>
      </c>
      <c r="D6" s="103" t="s">
        <v>121</v>
      </c>
      <c r="E6" s="103" t="s">
        <v>44</v>
      </c>
    </row>
    <row r="7" spans="1:5" x14ac:dyDescent="0.2">
      <c r="A7" s="10"/>
      <c r="B7" s="32">
        <v>26.34</v>
      </c>
      <c r="C7" s="13" t="s">
        <v>45</v>
      </c>
      <c r="D7" s="103" t="s">
        <v>49</v>
      </c>
      <c r="E7" s="103" t="s">
        <v>44</v>
      </c>
    </row>
    <row r="8" spans="1:5" ht="25.5" x14ac:dyDescent="0.2">
      <c r="A8" s="10">
        <v>40835</v>
      </c>
      <c r="B8" s="32">
        <v>322.18</v>
      </c>
      <c r="C8" s="13" t="s">
        <v>46</v>
      </c>
      <c r="D8" s="103" t="s">
        <v>126</v>
      </c>
      <c r="E8" s="103" t="s">
        <v>44</v>
      </c>
    </row>
    <row r="9" spans="1:5" x14ac:dyDescent="0.2">
      <c r="A9" s="10"/>
      <c r="B9" s="32">
        <v>31.3</v>
      </c>
      <c r="C9" s="13" t="s">
        <v>47</v>
      </c>
      <c r="D9" s="103" t="s">
        <v>48</v>
      </c>
      <c r="E9" s="98" t="s">
        <v>44</v>
      </c>
    </row>
    <row r="10" spans="1:5" x14ac:dyDescent="0.2">
      <c r="A10" s="10"/>
      <c r="B10" s="32"/>
      <c r="C10" s="13"/>
      <c r="D10" s="13"/>
      <c r="E10" s="13"/>
    </row>
    <row r="11" spans="1:5" x14ac:dyDescent="0.2">
      <c r="A11" s="27" t="s">
        <v>23</v>
      </c>
      <c r="B11" s="15">
        <f>SUM(B5:B10)</f>
        <v>866.78</v>
      </c>
      <c r="C11" s="27"/>
      <c r="D11" s="27"/>
      <c r="E11" s="27"/>
    </row>
    <row r="12" spans="1:5" x14ac:dyDescent="0.2">
      <c r="A12" s="13"/>
      <c r="B12" s="13"/>
      <c r="C12" s="13"/>
      <c r="D12" s="13"/>
      <c r="E12" s="13"/>
    </row>
    <row r="13" spans="1:5" ht="41.25" customHeight="1" x14ac:dyDescent="0.2">
      <c r="A13" s="7" t="s">
        <v>20</v>
      </c>
      <c r="B13" s="7" t="s">
        <v>12</v>
      </c>
      <c r="C13" s="7"/>
      <c r="D13" s="7"/>
      <c r="E13" s="7"/>
    </row>
    <row r="14" spans="1:5" x14ac:dyDescent="0.2">
      <c r="A14" s="19"/>
      <c r="B14" s="20"/>
      <c r="C14" s="22"/>
      <c r="D14" s="22"/>
      <c r="E14" s="22"/>
    </row>
    <row r="15" spans="1:5" x14ac:dyDescent="0.2">
      <c r="A15" s="10"/>
      <c r="B15" s="11"/>
      <c r="C15" s="13"/>
      <c r="D15" s="13"/>
      <c r="E15" s="13"/>
    </row>
    <row r="16" spans="1:5" x14ac:dyDescent="0.2">
      <c r="A16" s="10"/>
      <c r="B16" s="11" t="s">
        <v>40</v>
      </c>
      <c r="C16" s="13"/>
      <c r="D16" s="13"/>
      <c r="E16" s="13"/>
    </row>
    <row r="17" spans="1:5" x14ac:dyDescent="0.2">
      <c r="A17" s="10"/>
      <c r="B17" s="11"/>
      <c r="C17" s="13"/>
      <c r="D17" s="13"/>
      <c r="E17" s="13"/>
    </row>
    <row r="18" spans="1:5" x14ac:dyDescent="0.2">
      <c r="A18" s="10"/>
      <c r="B18" s="11"/>
      <c r="C18" s="13"/>
      <c r="D18" s="13"/>
      <c r="E18" s="13"/>
    </row>
    <row r="19" spans="1:5" x14ac:dyDescent="0.2">
      <c r="A19" s="13"/>
      <c r="B19" s="11"/>
      <c r="C19" s="13"/>
      <c r="D19" s="13"/>
      <c r="E19" s="13"/>
    </row>
    <row r="20" spans="1:5" x14ac:dyDescent="0.2">
      <c r="A20" s="10"/>
      <c r="B20" s="32"/>
      <c r="C20" s="13"/>
      <c r="D20" s="13"/>
      <c r="E20" s="13"/>
    </row>
    <row r="21" spans="1:5" x14ac:dyDescent="0.2">
      <c r="A21" s="13"/>
      <c r="B21" s="32"/>
      <c r="C21" s="13"/>
      <c r="D21" s="13"/>
      <c r="E21" s="13"/>
    </row>
    <row r="22" spans="1:5" x14ac:dyDescent="0.2">
      <c r="A22" s="10"/>
      <c r="B22" s="32"/>
      <c r="C22" s="13"/>
      <c r="D22" s="13"/>
      <c r="E22" s="13"/>
    </row>
    <row r="23" spans="1:5" x14ac:dyDescent="0.2">
      <c r="A23" s="14" t="s">
        <v>11</v>
      </c>
      <c r="B23" s="34">
        <f>SUM(B14:B22)</f>
        <v>0</v>
      </c>
      <c r="C23" s="27"/>
      <c r="D23" s="27"/>
      <c r="E23" s="27"/>
    </row>
    <row r="24" spans="1:5" x14ac:dyDescent="0.2">
      <c r="A24" s="13"/>
      <c r="B24" s="13"/>
      <c r="C24" s="13"/>
      <c r="D24" s="13"/>
      <c r="E24" s="13"/>
    </row>
    <row r="25" spans="1:5" ht="57" customHeight="1" x14ac:dyDescent="0.2">
      <c r="A25" s="47" t="s">
        <v>24</v>
      </c>
      <c r="B25" s="38" t="s">
        <v>7</v>
      </c>
      <c r="C25" s="48">
        <f>B11+B23</f>
        <v>866.78</v>
      </c>
      <c r="D25" s="39"/>
      <c r="E25" s="39"/>
    </row>
    <row r="26" spans="1:5" x14ac:dyDescent="0.2">
      <c r="A26" s="13"/>
      <c r="B26" s="13"/>
      <c r="C26" s="13"/>
      <c r="D26" s="13"/>
      <c r="E26" s="13"/>
    </row>
    <row r="27" spans="1:5" x14ac:dyDescent="0.2">
      <c r="A27" s="13"/>
      <c r="B27" s="13"/>
      <c r="C27" s="13"/>
      <c r="D27" s="13"/>
      <c r="E27" s="13"/>
    </row>
  </sheetData>
  <phoneticPr fontId="14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B17" sqref="B17"/>
    </sheetView>
  </sheetViews>
  <sheetFormatPr defaultRowHeight="12.75" x14ac:dyDescent="0.2"/>
  <cols>
    <col min="1" max="1" width="25.140625" customWidth="1"/>
    <col min="2" max="2" width="31.140625" customWidth="1"/>
    <col min="3" max="3" width="35.7109375" customWidth="1"/>
    <col min="4" max="4" width="17.42578125" customWidth="1"/>
  </cols>
  <sheetData>
    <row r="1" spans="1:5" ht="31.5" x14ac:dyDescent="0.2">
      <c r="A1" s="1" t="s">
        <v>25</v>
      </c>
      <c r="B1" s="43" t="s">
        <v>41</v>
      </c>
      <c r="C1" s="44"/>
      <c r="D1" s="44"/>
      <c r="E1" s="3"/>
    </row>
    <row r="2" spans="1:5" ht="31.5" x14ac:dyDescent="0.2">
      <c r="A2" s="4" t="s">
        <v>19</v>
      </c>
      <c r="B2" s="45" t="s">
        <v>17</v>
      </c>
      <c r="C2" s="45" t="s">
        <v>3</v>
      </c>
      <c r="D2" s="4" t="s">
        <v>42</v>
      </c>
      <c r="E2" s="6"/>
    </row>
    <row r="3" spans="1:5" ht="28.5" customHeight="1" x14ac:dyDescent="0.2">
      <c r="A3" s="7" t="s">
        <v>26</v>
      </c>
      <c r="B3" s="7" t="s">
        <v>5</v>
      </c>
      <c r="C3" s="7"/>
      <c r="D3" s="7"/>
      <c r="E3" s="7"/>
    </row>
    <row r="4" spans="1:5" ht="25.5" x14ac:dyDescent="0.2">
      <c r="A4" s="6" t="s">
        <v>6</v>
      </c>
      <c r="B4" s="6" t="s">
        <v>7</v>
      </c>
      <c r="C4" s="6" t="s">
        <v>27</v>
      </c>
      <c r="D4" s="6"/>
      <c r="E4" s="6" t="s">
        <v>28</v>
      </c>
    </row>
    <row r="5" spans="1:5" x14ac:dyDescent="0.2">
      <c r="A5" s="19"/>
      <c r="B5" s="49"/>
      <c r="C5" s="22"/>
      <c r="D5" s="22"/>
      <c r="E5" s="22"/>
    </row>
    <row r="6" spans="1:5" x14ac:dyDescent="0.2">
      <c r="A6" s="14"/>
      <c r="B6" s="17" t="s">
        <v>40</v>
      </c>
      <c r="C6" s="13"/>
      <c r="D6" s="13"/>
      <c r="E6" s="13"/>
    </row>
    <row r="7" spans="1:5" x14ac:dyDescent="0.2">
      <c r="A7" s="10"/>
      <c r="B7" s="17"/>
      <c r="C7" s="13"/>
      <c r="D7" s="13"/>
      <c r="E7" s="13"/>
    </row>
    <row r="8" spans="1:5" x14ac:dyDescent="0.2">
      <c r="A8" s="13" t="s">
        <v>11</v>
      </c>
      <c r="B8" s="17">
        <f>SUM(B5:B7)</f>
        <v>0</v>
      </c>
      <c r="C8" s="13"/>
      <c r="D8" s="13"/>
      <c r="E8" s="13"/>
    </row>
    <row r="9" spans="1:5" x14ac:dyDescent="0.2">
      <c r="A9" s="13"/>
      <c r="B9" s="13"/>
      <c r="C9" s="13"/>
      <c r="D9" s="13"/>
      <c r="E9" s="13"/>
    </row>
    <row r="10" spans="1:5" ht="48.75" customHeight="1" x14ac:dyDescent="0.2">
      <c r="A10" s="7" t="s">
        <v>26</v>
      </c>
      <c r="B10" s="7" t="s">
        <v>12</v>
      </c>
      <c r="C10" s="7"/>
      <c r="D10" s="7"/>
      <c r="E10" s="7"/>
    </row>
    <row r="11" spans="1:5" x14ac:dyDescent="0.2">
      <c r="A11" s="6" t="s">
        <v>6</v>
      </c>
      <c r="B11" s="6" t="s">
        <v>7</v>
      </c>
      <c r="C11" s="6"/>
      <c r="D11" s="6"/>
      <c r="E11" s="6"/>
    </row>
    <row r="12" spans="1:5" x14ac:dyDescent="0.2">
      <c r="A12" s="23"/>
      <c r="B12" s="23"/>
      <c r="C12" s="23"/>
      <c r="D12" s="23"/>
      <c r="E12" s="23"/>
    </row>
    <row r="13" spans="1:5" x14ac:dyDescent="0.2">
      <c r="A13" s="59"/>
      <c r="B13" s="23"/>
      <c r="C13" s="23"/>
      <c r="D13" s="23"/>
      <c r="E13" s="23"/>
    </row>
    <row r="14" spans="1:5" x14ac:dyDescent="0.2">
      <c r="A14" s="59"/>
      <c r="B14" s="23"/>
      <c r="C14" s="23"/>
      <c r="D14" s="23"/>
      <c r="E14" s="23"/>
    </row>
    <row r="15" spans="1:5" x14ac:dyDescent="0.2">
      <c r="A15" s="10"/>
      <c r="B15" s="24"/>
      <c r="C15" s="13"/>
      <c r="D15" s="13"/>
      <c r="E15" s="13"/>
    </row>
    <row r="16" spans="1:5" x14ac:dyDescent="0.2">
      <c r="A16" s="27" t="s">
        <v>11</v>
      </c>
      <c r="B16" s="17">
        <f>SUM(B12:B15)</f>
        <v>0</v>
      </c>
      <c r="C16" s="27"/>
      <c r="D16" s="27"/>
      <c r="E16" s="27"/>
    </row>
    <row r="17" spans="1:5" x14ac:dyDescent="0.2">
      <c r="A17" s="13"/>
      <c r="B17" s="24"/>
      <c r="C17" s="13"/>
      <c r="D17" s="13"/>
      <c r="E17" s="13"/>
    </row>
    <row r="18" spans="1:5" ht="53.25" customHeight="1" x14ac:dyDescent="0.2">
      <c r="A18" s="37" t="s">
        <v>29</v>
      </c>
      <c r="B18" s="38" t="s">
        <v>7</v>
      </c>
      <c r="C18" s="50">
        <f>B8+B16</f>
        <v>0</v>
      </c>
      <c r="D18" s="39"/>
      <c r="E18" s="39"/>
    </row>
  </sheetData>
  <phoneticPr fontId="14" type="noConversion"/>
  <pageMargins left="0.75" right="0.75" top="1" bottom="1" header="0.5" footer="0.5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A4" sqref="A4:E4"/>
    </sheetView>
  </sheetViews>
  <sheetFormatPr defaultRowHeight="12.75" x14ac:dyDescent="0.2"/>
  <cols>
    <col min="1" max="1" width="23.85546875" customWidth="1"/>
    <col min="2" max="2" width="32.140625" customWidth="1"/>
    <col min="3" max="3" width="19.85546875" customWidth="1"/>
    <col min="4" max="4" width="15.5703125" customWidth="1"/>
  </cols>
  <sheetData>
    <row r="1" spans="1:5" ht="36" x14ac:dyDescent="0.25">
      <c r="A1" s="51" t="s">
        <v>30</v>
      </c>
      <c r="B1" s="43" t="s">
        <v>41</v>
      </c>
      <c r="C1" s="44"/>
      <c r="D1" s="44"/>
      <c r="E1" s="52"/>
    </row>
    <row r="2" spans="1:5" ht="31.5" x14ac:dyDescent="0.25">
      <c r="A2" s="53" t="s">
        <v>19</v>
      </c>
      <c r="B2" s="45" t="s">
        <v>17</v>
      </c>
      <c r="C2" s="45" t="s">
        <v>3</v>
      </c>
      <c r="D2" s="4" t="s">
        <v>42</v>
      </c>
      <c r="E2" s="54"/>
    </row>
    <row r="3" spans="1:5" ht="46.5" customHeight="1" x14ac:dyDescent="0.2">
      <c r="A3" s="106" t="s">
        <v>31</v>
      </c>
      <c r="B3" s="106"/>
      <c r="C3" s="106"/>
      <c r="D3" s="106"/>
      <c r="E3" s="106"/>
    </row>
    <row r="4" spans="1:5" ht="51.75" customHeight="1" x14ac:dyDescent="0.2">
      <c r="A4" s="107" t="s">
        <v>32</v>
      </c>
      <c r="B4" s="107"/>
      <c r="C4" s="107"/>
      <c r="D4" s="107"/>
      <c r="E4" s="107"/>
    </row>
    <row r="5" spans="1:5" ht="15" x14ac:dyDescent="0.2">
      <c r="A5" s="55" t="s">
        <v>33</v>
      </c>
      <c r="B5" s="55"/>
      <c r="C5" s="55"/>
      <c r="D5" s="55"/>
      <c r="E5" s="55"/>
    </row>
    <row r="6" spans="1:5" ht="25.5" x14ac:dyDescent="0.2">
      <c r="A6" s="54" t="s">
        <v>6</v>
      </c>
      <c r="B6" s="54" t="s">
        <v>34</v>
      </c>
      <c r="C6" s="54" t="s">
        <v>35</v>
      </c>
      <c r="D6" s="54" t="s">
        <v>36</v>
      </c>
      <c r="E6" s="54"/>
    </row>
    <row r="7" spans="1:5" x14ac:dyDescent="0.2">
      <c r="A7" s="56"/>
      <c r="B7" s="56"/>
      <c r="C7" s="56"/>
      <c r="D7" s="56"/>
      <c r="E7" s="56"/>
    </row>
    <row r="8" spans="1:5" x14ac:dyDescent="0.2">
      <c r="A8" s="56"/>
      <c r="B8" s="56" t="s">
        <v>40</v>
      </c>
      <c r="C8" s="56"/>
      <c r="D8" s="56"/>
      <c r="E8" s="56"/>
    </row>
    <row r="9" spans="1:5" x14ac:dyDescent="0.2">
      <c r="A9" s="56"/>
      <c r="B9" s="56"/>
      <c r="C9" s="56"/>
      <c r="D9" s="56"/>
      <c r="E9" s="56"/>
    </row>
    <row r="10" spans="1:5" x14ac:dyDescent="0.2">
      <c r="A10" s="56"/>
      <c r="B10" s="56"/>
      <c r="C10" s="56"/>
      <c r="D10" s="56"/>
      <c r="E10" s="56"/>
    </row>
    <row r="11" spans="1:5" x14ac:dyDescent="0.2">
      <c r="A11" s="56"/>
      <c r="B11" s="56"/>
      <c r="C11" s="56"/>
      <c r="D11" s="56"/>
      <c r="E11" s="56"/>
    </row>
    <row r="12" spans="1:5" ht="15" x14ac:dyDescent="0.2">
      <c r="A12" s="57" t="s">
        <v>37</v>
      </c>
      <c r="B12" s="57"/>
      <c r="C12" s="57"/>
      <c r="D12" s="57"/>
      <c r="E12" s="57"/>
    </row>
    <row r="13" spans="1:5" ht="25.5" x14ac:dyDescent="0.2">
      <c r="A13" s="54" t="s">
        <v>6</v>
      </c>
      <c r="B13" s="54" t="s">
        <v>34</v>
      </c>
      <c r="C13" s="54" t="s">
        <v>38</v>
      </c>
      <c r="D13" s="54" t="s">
        <v>39</v>
      </c>
      <c r="E13" s="54"/>
    </row>
    <row r="14" spans="1:5" x14ac:dyDescent="0.2">
      <c r="A14" s="56"/>
      <c r="B14" s="56"/>
      <c r="C14" s="56"/>
      <c r="D14" s="56"/>
      <c r="E14" s="56"/>
    </row>
    <row r="15" spans="1:5" x14ac:dyDescent="0.2">
      <c r="A15" s="56"/>
      <c r="B15" s="56" t="s">
        <v>40</v>
      </c>
      <c r="C15" s="56"/>
      <c r="D15" s="56"/>
      <c r="E15" s="56"/>
    </row>
    <row r="16" spans="1:5" x14ac:dyDescent="0.2">
      <c r="A16" s="56"/>
      <c r="B16" s="56"/>
      <c r="C16" s="56"/>
      <c r="D16" s="56"/>
      <c r="E16" s="56"/>
    </row>
    <row r="17" spans="1:5" x14ac:dyDescent="0.2">
      <c r="A17" s="56"/>
      <c r="B17" s="56"/>
      <c r="C17" s="56"/>
      <c r="D17" s="56"/>
      <c r="E17" s="56"/>
    </row>
    <row r="18" spans="1:5" x14ac:dyDescent="0.2">
      <c r="A18" s="56"/>
      <c r="B18" s="56"/>
      <c r="C18" s="56"/>
      <c r="D18" s="56"/>
      <c r="E18" s="56"/>
    </row>
    <row r="19" spans="1:5" x14ac:dyDescent="0.2">
      <c r="A19" s="56"/>
      <c r="B19" s="56"/>
      <c r="C19" s="56"/>
      <c r="D19" s="56"/>
      <c r="E19" s="56"/>
    </row>
    <row r="20" spans="1:5" x14ac:dyDescent="0.2">
      <c r="A20" s="58"/>
      <c r="B20" s="58"/>
      <c r="C20" s="58"/>
      <c r="D20" s="58"/>
      <c r="E20" s="58"/>
    </row>
    <row r="21" spans="1:5" x14ac:dyDescent="0.2">
      <c r="A21" s="56"/>
      <c r="B21" s="56"/>
      <c r="C21" s="56"/>
      <c r="D21" s="56"/>
      <c r="E21" s="56"/>
    </row>
    <row r="22" spans="1:5" x14ac:dyDescent="0.2">
      <c r="A22" s="56"/>
      <c r="B22" s="56"/>
      <c r="C22" s="56"/>
      <c r="D22" s="56"/>
      <c r="E22" s="56"/>
    </row>
  </sheetData>
  <mergeCells count="2">
    <mergeCell ref="A3:E3"/>
    <mergeCell ref="A4:E4"/>
  </mergeCells>
  <phoneticPr fontId="14" type="noConversion"/>
  <pageMargins left="0.75" right="0.75" top="1" bottom="1" header="0.5" footer="0.5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238D9FB5C6343BAC009FFE3A2BA91" ma:contentTypeVersion="1" ma:contentTypeDescription="Create a new document." ma:contentTypeScope="" ma:versionID="039853d1d1c6f4b529dcc3dc59394f50">
  <xsd:schema xmlns:xsd="http://www.w3.org/2001/XMLSchema" xmlns:xs="http://www.w3.org/2001/XMLSchema" xmlns:p="http://schemas.microsoft.com/office/2006/metadata/properties" xmlns:ns2="40aad70e-f54d-4313-b7f7-cf2b1e41fa96" targetNamespace="http://schemas.microsoft.com/office/2006/metadata/properties" ma:root="true" ma:fieldsID="f0caa15796a05feac15a589716ca145b" ns2:_="">
    <xsd:import namespace="40aad70e-f54d-4313-b7f7-cf2b1e41fa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ad70e-f54d-4313-b7f7-cf2b1e41fa9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0aad70e-f54d-4313-b7f7-cf2b1e41fa96">ZZEXX236R265-11-2302</_dlc_DocId>
    <_dlc_DocIdUrl xmlns="40aad70e-f54d-4313-b7f7-cf2b1e41fa96">
      <Url>http://intranet.hqsc.local/_layouts/DocIdRedir.aspx?ID=ZZEXX236R265-11-2302</Url>
      <Description>ZZEXX236R265-11-2302</Description>
    </_dlc_DocIdUrl>
  </documentManagement>
</p:properties>
</file>

<file path=customXml/itemProps1.xml><?xml version="1.0" encoding="utf-8"?>
<ds:datastoreItem xmlns:ds="http://schemas.openxmlformats.org/officeDocument/2006/customXml" ds:itemID="{DD64BF87-BA51-4B4D-A7F8-39E64E26A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aad70e-f54d-4313-b7f7-cf2b1e41f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28E0B6-5921-4876-B6E5-AF925DE3BE5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D877170-6E9D-48E8-9573-DD9C5E731AF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7E9E8A-702D-43B7-8BFA-91B4BC2229FC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40aad70e-f54d-4313-b7f7-cf2b1e41fa9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</vt:lpstr>
      <vt:lpstr>Other</vt:lpstr>
      <vt:lpstr>Gifts</vt:lpstr>
      <vt:lpstr>Hospitality!Print_Area</vt:lpstr>
      <vt:lpstr>Other!Print_Area</vt:lpstr>
      <vt:lpstr>Travel!Print_Area</vt:lpstr>
    </vt:vector>
  </TitlesOfParts>
  <Company>Ministry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Expenses July to December 2011</dc:title>
  <dc:creator>Bevan Sloan</dc:creator>
  <cp:lastModifiedBy>Liz Price</cp:lastModifiedBy>
  <cp:lastPrinted>2012-02-01T02:13:03Z</cp:lastPrinted>
  <dcterms:created xsi:type="dcterms:W3CDTF">2011-03-22T02:23:12Z</dcterms:created>
  <dcterms:modified xsi:type="dcterms:W3CDTF">2012-02-02T23:25:47Z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0x010100BF3238D9FB5C6343BAC009FFE3A2BA91</vt:lpwstr>
  </property>
  <property fmtid="{D5CDD505-2E9C-101B-9397-08002B2CF9AE}" pid="3" name="_dlc_DocIdItemGuid">
    <vt:lpwstr>40fa0a51-9762-45af-a394-421a47b8ad7e</vt:lpwstr>
  </property>
</Properties>
</file>