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provided'!$A$1:$E$37</definedName>
    <definedName name="_xlnm.Print_Area" localSheetId="3">Other!$A$1:$E$51</definedName>
  </definedNames>
  <calcPr calcId="145621"/>
</workbook>
</file>

<file path=xl/calcChain.xml><?xml version="1.0" encoding="utf-8"?>
<calcChain xmlns="http://schemas.openxmlformats.org/spreadsheetml/2006/main">
  <c r="B133" i="1" l="1"/>
  <c r="B23" i="1" l="1"/>
  <c r="B22" i="1"/>
  <c r="B21" i="1"/>
  <c r="B26" i="3"/>
  <c r="B23" i="3"/>
  <c r="B22" i="3"/>
  <c r="B21" i="3"/>
  <c r="B49" i="1"/>
  <c r="B50" i="1"/>
  <c r="B20" i="3"/>
  <c r="B19" i="3"/>
  <c r="B37" i="3" l="1"/>
  <c r="C12" i="1"/>
  <c r="C26" i="1"/>
  <c r="C15" i="3"/>
  <c r="B136" i="1" l="1"/>
</calcChain>
</file>

<file path=xl/sharedStrings.xml><?xml version="1.0" encoding="utf-8"?>
<sst xmlns="http://schemas.openxmlformats.org/spreadsheetml/2006/main" count="448" uniqueCount="112">
  <si>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</si>
  <si>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</si>
  <si>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</si>
  <si>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</si>
  <si>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</si>
  <si>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</si>
  <si>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</si>
  <si>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</si>
  <si>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</si>
  <si>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</si>
  <si>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</si>
  <si>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</si>
  <si>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</si>
  <si>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</si>
  <si>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</si>
  <si>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</si>
  <si>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</si>
  <si>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</si>
  <si>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</si>
  <si>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</si>
  <si>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</si>
  <si>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</si>
  <si>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</si>
  <si>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</si>
  <si>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</si>
  <si>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</si>
  <si>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</si>
  <si>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</si>
  <si>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</si>
  <si>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</si>
  <si>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</si>
  <si>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</si>
  <si>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</si>
  <si>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</si>
  <si>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</si>
  <si>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</si>
  <si>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</si>
  <si>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</si>
  <si>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Health Quality and Safety Commission</t>
  </si>
  <si>
    <t>Dr Janice Wilson</t>
  </si>
  <si>
    <t>Nil</t>
  </si>
  <si>
    <t>Vodaphone mobile, calls and Roaming -J Wilson</t>
  </si>
  <si>
    <t>Medical Protection Society - Annual Fees</t>
  </si>
  <si>
    <t>Wellington</t>
  </si>
  <si>
    <t>Car Rental</t>
  </si>
  <si>
    <t>Auckland</t>
  </si>
  <si>
    <t>Christchurch</t>
  </si>
  <si>
    <t>Napier</t>
  </si>
  <si>
    <t>Air Travel</t>
  </si>
  <si>
    <t>Flight and / or ticket amendment fees</t>
  </si>
  <si>
    <t>Taxi</t>
  </si>
  <si>
    <t>Various</t>
  </si>
  <si>
    <t>Registration</t>
  </si>
  <si>
    <t>Parking</t>
  </si>
  <si>
    <t>Fees</t>
  </si>
  <si>
    <t>Communication</t>
  </si>
  <si>
    <t xml:space="preserve">Workshop </t>
  </si>
  <si>
    <t>Media Management training</t>
  </si>
  <si>
    <t xml:space="preserve">Refund from HDC for J Wilson attendance </t>
  </si>
  <si>
    <t xml:space="preserve">Registration for Counties Manakau Ko Awatea APAC Conference </t>
  </si>
  <si>
    <t>Registration for Counties Manakau Ko Awatea 75 year Quality Celebrations</t>
  </si>
  <si>
    <t>Parking and Travel costs</t>
  </si>
  <si>
    <t>Parking at Wellington Airport - Hawkes Bay DHB visit</t>
  </si>
  <si>
    <t>"Open" Campaign - Discussion with DHB Directors of Nursing</t>
  </si>
  <si>
    <t>To From Airport</t>
  </si>
  <si>
    <t>Learning Journey with Keith Manch (CE of Maritime)</t>
  </si>
  <si>
    <t xml:space="preserve">Tauranga Hospital (BOP) Grand Rounds to discuss campaign </t>
  </si>
  <si>
    <t>Tauranga</t>
  </si>
  <si>
    <t>DHB CE Meeting:  Quality Discussion</t>
  </si>
  <si>
    <t>Meeting Clinical Leads and Auckland Office</t>
  </si>
  <si>
    <t xml:space="preserve">Nurses Executive of NZ Launch of their new website </t>
  </si>
  <si>
    <t>Company Directors' Course (IoD)</t>
  </si>
  <si>
    <t>Regular Meeting CEO  - Health Promotion Agency</t>
  </si>
  <si>
    <t xml:space="preserve">Attend the Simulation Centre for Patient Safety </t>
  </si>
  <si>
    <t xml:space="preserve"> HQSC Board member discussion and Ko Awatea - Auckland </t>
  </si>
  <si>
    <t>Learning Group Breakfast</t>
  </si>
  <si>
    <t>APAC Conference</t>
  </si>
  <si>
    <t>Robert Francis Workshop</t>
  </si>
  <si>
    <t>Meeting with Ministers along with Robert Francis</t>
  </si>
  <si>
    <t>Meeting with Kevin Woods, DG, MOH</t>
  </si>
  <si>
    <t>Meeting with the College of GPs (along with Board Chair)</t>
  </si>
  <si>
    <t xml:space="preserve">Meeting with Timaru DHB Board - meeting cancelled due to weather </t>
  </si>
  <si>
    <t>Neil Houston presentation to see how aspects of the Scottish programme can be applied to primary care in New Zealand</t>
  </si>
  <si>
    <t>Speaking at the Practice Managers &amp; Administrators Association of NZ exec meeting on HQSC</t>
  </si>
  <si>
    <t xml:space="preserve">Meeting with the PHO Chairs and CEOs </t>
  </si>
  <si>
    <t>Dr Nick Goodwin Workshop</t>
  </si>
  <si>
    <t>Quality Improvement &amp; Innovations Awards Ceremony</t>
  </si>
  <si>
    <t>National Chief Medical Officers Meeting</t>
  </si>
  <si>
    <t>Board Meeting at the airport</t>
  </si>
  <si>
    <t xml:space="preserve">Members dinner for 8th Health Services and Policy Research Conference </t>
  </si>
  <si>
    <t xml:space="preserve">Health Services Research Conference </t>
  </si>
  <si>
    <t>Clinical Leads Meeting</t>
  </si>
  <si>
    <t xml:space="preserve">Auckland - 75th Anniversary of NZ Health System </t>
  </si>
  <si>
    <t>Auckland - 75th Anniversary of NZ Health System</t>
  </si>
  <si>
    <t>Presentation/attendance at the Communications Managers  mtg and mtg with CE of HBDHB and other senior staff</t>
  </si>
  <si>
    <t>New conversation on healthcare function  &amp; National Institute for Health Innovation conference</t>
  </si>
  <si>
    <t xml:space="preserve">Roopu Maori Meeting </t>
  </si>
  <si>
    <t xml:space="preserve">Clinical leads meeting </t>
  </si>
  <si>
    <t>Jul to Dec 2013</t>
  </si>
  <si>
    <t>Car Auckland</t>
  </si>
  <si>
    <t xml:space="preserve">Central Region DHB CE's Meeting </t>
  </si>
  <si>
    <t>Meeting with CE of Akld DHB on quality improvement and meeting with Clinical Leads</t>
  </si>
  <si>
    <t>Quality Improvement &amp; Innovations Awards Ceremony &amp; attended national Chief Medical Officers meeting in Chch</t>
  </si>
  <si>
    <t>To From Airport meeting</t>
  </si>
  <si>
    <t xml:space="preserve">AUCKLAND Presentation on HQSC &amp; Campaign to the Medicine/Nursing/Pharmacy Students (Akld) </t>
  </si>
  <si>
    <t>Reimburse to J Wilson Meals and Accommodation APAC Conference and Royal Australian &amp; NZ College of Psychiatrists Conference</t>
  </si>
  <si>
    <t>Meals and Accommodation</t>
  </si>
  <si>
    <t xml:space="preserve">Reimburse to J Wilson - Parking and Baggage Excess Institute of Directors Course </t>
  </si>
  <si>
    <t>Meeting Clinical lead and Board Chair</t>
  </si>
  <si>
    <t>Royal Australian &amp; NZ College of Psychiatrists NZ Branch Conference</t>
  </si>
  <si>
    <t>Accommodation</t>
  </si>
  <si>
    <t>Refund personal use of mobile, calls and Roaming while travelling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</si>
</sst>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;\(#,##0.0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1F497D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14" fontId="2" fillId="0" borderId="0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14" fontId="2" fillId="0" borderId="16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vertical="center" wrapText="1" readingOrder="1"/>
    </xf>
    <xf numFmtId="17" fontId="0" fillId="0" borderId="1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0" fillId="0" borderId="0" xfId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3" fontId="4" fillId="4" borderId="3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43" fontId="2" fillId="2" borderId="0" xfId="0" applyNumberFormat="1" applyFont="1" applyFill="1" applyBorder="1" applyAlignment="1"/>
    <xf numFmtId="0" fontId="2" fillId="0" borderId="3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14" fontId="2" fillId="0" borderId="15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 applyAlignment="1">
      <alignment horizontal="right" wrapText="1" readingOrder="1"/>
    </xf>
    <xf numFmtId="0" fontId="3" fillId="4" borderId="7" xfId="0" applyFont="1" applyFill="1" applyBorder="1" applyAlignment="1">
      <alignment horizontal="right" wrapText="1" readingOrder="1"/>
    </xf>
    <xf numFmtId="0" fontId="2" fillId="0" borderId="2" xfId="0" applyFont="1" applyBorder="1" applyAlignment="1">
      <alignment horizontal="right" wrapText="1" readingOrder="1"/>
    </xf>
    <xf numFmtId="0" fontId="2" fillId="0" borderId="9" xfId="0" applyFont="1" applyBorder="1" applyAlignment="1">
      <alignment horizontal="right" wrapText="1" readingOrder="1"/>
    </xf>
    <xf numFmtId="0" fontId="0" fillId="0" borderId="0" xfId="0" applyBorder="1" applyAlignment="1">
      <alignment horizontal="right" wrapText="1" readingOrder="1"/>
    </xf>
    <xf numFmtId="0" fontId="0" fillId="0" borderId="7" xfId="0" applyBorder="1" applyAlignment="1">
      <alignment horizontal="right" wrapText="1" readingOrder="1"/>
    </xf>
    <xf numFmtId="0" fontId="0" fillId="0" borderId="0" xfId="0" applyFont="1" applyFill="1" applyBorder="1" applyAlignment="1">
      <alignment horizontal="right" wrapText="1" readingOrder="1"/>
    </xf>
    <xf numFmtId="0" fontId="0" fillId="0" borderId="7" xfId="0" applyFont="1" applyBorder="1" applyAlignment="1">
      <alignment horizontal="right" wrapText="1" readingOrder="1"/>
    </xf>
    <xf numFmtId="0" fontId="3" fillId="4" borderId="3" xfId="0" applyFont="1" applyFill="1" applyBorder="1" applyAlignment="1">
      <alignment horizontal="right" wrapText="1" readingOrder="1"/>
    </xf>
    <xf numFmtId="0" fontId="3" fillId="4" borderId="6" xfId="0" applyFont="1" applyFill="1" applyBorder="1" applyAlignment="1">
      <alignment horizontal="right" wrapText="1" readingOrder="1"/>
    </xf>
    <xf numFmtId="0" fontId="3" fillId="3" borderId="3" xfId="0" applyFont="1" applyFill="1" applyBorder="1" applyAlignment="1">
      <alignment horizontal="right" wrapText="1" readingOrder="1"/>
    </xf>
    <xf numFmtId="0" fontId="3" fillId="3" borderId="6" xfId="0" applyFont="1" applyFill="1" applyBorder="1" applyAlignment="1">
      <alignment horizontal="right" wrapText="1" readingOrder="1"/>
    </xf>
    <xf numFmtId="0" fontId="0" fillId="0" borderId="0" xfId="0" applyFont="1" applyBorder="1" applyAlignment="1">
      <alignment horizontal="right" wrapText="1" readingOrder="1"/>
    </xf>
    <xf numFmtId="0" fontId="3" fillId="3" borderId="2" xfId="0" applyFont="1" applyFill="1" applyBorder="1" applyAlignment="1">
      <alignment horizontal="right" wrapText="1" readingOrder="1"/>
    </xf>
    <xf numFmtId="0" fontId="3" fillId="3" borderId="9" xfId="0" applyFont="1" applyFill="1" applyBorder="1" applyAlignment="1">
      <alignment horizontal="right" wrapText="1" readingOrder="1"/>
    </xf>
    <xf numFmtId="0" fontId="0" fillId="5" borderId="2" xfId="0" applyFill="1" applyBorder="1" applyAlignment="1">
      <alignment horizontal="right" wrapText="1" readingOrder="1"/>
    </xf>
    <xf numFmtId="0" fontId="0" fillId="5" borderId="9" xfId="0" applyFill="1" applyBorder="1" applyAlignment="1">
      <alignment horizontal="right" wrapText="1" readingOrder="1"/>
    </xf>
    <xf numFmtId="0" fontId="0" fillId="0" borderId="4" xfId="0" applyBorder="1" applyAlignment="1">
      <alignment horizontal="right" wrapText="1" readingOrder="1"/>
    </xf>
    <xf numFmtId="0" fontId="0" fillId="0" borderId="12" xfId="0" applyBorder="1" applyAlignment="1">
      <alignment horizontal="right" wrapText="1" readingOrder="1"/>
    </xf>
    <xf numFmtId="0" fontId="0" fillId="0" borderId="1" xfId="0" applyBorder="1" applyAlignment="1">
      <alignment horizontal="right" wrapText="1" readingOrder="1"/>
    </xf>
    <xf numFmtId="0" fontId="0" fillId="0" borderId="14" xfId="0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164" fontId="0" fillId="0" borderId="0" xfId="0" applyNumberFormat="1" applyAlignment="1">
      <alignment wrapText="1"/>
    </xf>
    <xf numFmtId="43" fontId="3" fillId="3" borderId="2" xfId="0" applyNumberFormat="1" applyFont="1" applyFill="1" applyBorder="1" applyAlignment="1">
      <alignment wrapText="1"/>
    </xf>
    <xf numFmtId="43" fontId="3" fillId="4" borderId="3" xfId="0" applyNumberFormat="1" applyFont="1" applyFill="1" applyBorder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43" fontId="0" fillId="0" borderId="0" xfId="0" applyNumberFormat="1" applyAlignment="1">
      <alignment horizontal="right" wrapText="1" readingOrder="1"/>
    </xf>
    <xf numFmtId="164" fontId="3" fillId="5" borderId="2" xfId="1" applyNumberFormat="1" applyFont="1" applyFill="1" applyBorder="1" applyAlignment="1"/>
    <xf numFmtId="0" fontId="0" fillId="0" borderId="8" xfId="0" applyFont="1" applyBorder="1" applyAlignment="1">
      <alignment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9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wrapText="1"/>
    </xf>
    <xf numFmtId="0" fontId="0" fillId="0" borderId="0" xfId="0" applyFont="1" applyFill="1"/>
    <xf numFmtId="14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Fill="1" applyBorder="1"/>
    <xf numFmtId="0" fontId="0" fillId="0" borderId="7" xfId="0" applyFont="1" applyFill="1" applyBorder="1" applyAlignment="1">
      <alignment horizontal="right" wrapText="1" readingOrder="1"/>
    </xf>
    <xf numFmtId="14" fontId="0" fillId="0" borderId="10" xfId="0" applyNumberFormat="1" applyFont="1" applyBorder="1"/>
    <xf numFmtId="14" fontId="12" fillId="0" borderId="10" xfId="2" applyNumberFormat="1" applyFont="1" applyBorder="1"/>
    <xf numFmtId="0" fontId="0" fillId="0" borderId="7" xfId="0" applyFont="1" applyBorder="1" applyAlignment="1">
      <alignment horizontal="right" readingOrder="1"/>
    </xf>
    <xf numFmtId="165" fontId="0" fillId="0" borderId="0" xfId="1" applyNumberFormat="1" applyFont="1" applyBorder="1" applyAlignment="1">
      <alignment wrapText="1"/>
    </xf>
    <xf numFmtId="14" fontId="12" fillId="0" borderId="0" xfId="2" applyNumberFormat="1" applyFont="1" applyBorder="1"/>
    <xf numFmtId="14" fontId="0" fillId="0" borderId="0" xfId="0" applyNumberFormat="1" applyFont="1" applyBorder="1"/>
    <xf numFmtId="14" fontId="12" fillId="0" borderId="0" xfId="2" applyNumberFormat="1" applyFont="1"/>
    <xf numFmtId="0" fontId="0" fillId="0" borderId="0" xfId="0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wrapText="1"/>
    </xf>
    <xf numFmtId="165" fontId="12" fillId="0" borderId="0" xfId="1" applyNumberFormat="1" applyFont="1"/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zoomScale="80" zoomScaleNormal="80" workbookViewId="0"/>
  </sheetViews>
  <sheetFormatPr defaultRowHeight="12.75" x14ac:dyDescent="0.2"/>
  <cols>
    <col min="1" max="1" width="23.85546875" style="14" customWidth="1"/>
    <col min="2" max="2" width="23.140625" style="2" customWidth="1"/>
    <col min="3" max="3" width="27.42578125" style="2" customWidth="1"/>
    <col min="4" max="4" width="27.140625" style="127" customWidth="1"/>
    <col min="5" max="5" width="28.140625" style="127" customWidth="1"/>
    <col min="6" max="8" width="9.140625" style="2"/>
    <col min="9" max="9" width="12.42578125" style="2" bestFit="1" customWidth="1"/>
    <col min="10" max="16384" width="9.140625" style="2"/>
  </cols>
  <sheetData>
    <row r="1" spans="1:5" s="6" customFormat="1" ht="36" customHeight="1" x14ac:dyDescent="0.2">
      <c r="A1" s="84" t="s">
        <v>31</v>
      </c>
      <c r="B1" s="78" t="s">
        <v>38</v>
      </c>
      <c r="C1" s="85"/>
      <c r="D1" s="103"/>
      <c r="E1" s="104"/>
    </row>
    <row r="2" spans="1:5" s="6" customFormat="1" ht="35.25" customHeight="1" x14ac:dyDescent="0.2">
      <c r="A2" s="86" t="s">
        <v>23</v>
      </c>
      <c r="B2" s="87" t="s">
        <v>39</v>
      </c>
      <c r="C2" s="80" t="s">
        <v>24</v>
      </c>
      <c r="D2" s="105">
        <v>41456</v>
      </c>
      <c r="E2" s="105">
        <v>41639</v>
      </c>
    </row>
    <row r="3" spans="1:5" s="6" customFormat="1" ht="35.25" customHeight="1" x14ac:dyDescent="0.2">
      <c r="A3" s="158" t="s">
        <v>30</v>
      </c>
      <c r="B3" s="159"/>
      <c r="C3" s="159"/>
      <c r="D3" s="159"/>
      <c r="E3" s="160"/>
    </row>
    <row r="4" spans="1:5" s="7" customFormat="1" ht="31.5" x14ac:dyDescent="0.2">
      <c r="A4" s="59" t="s">
        <v>0</v>
      </c>
      <c r="B4" s="60" t="s">
        <v>1</v>
      </c>
      <c r="C4" s="8"/>
      <c r="D4" s="106"/>
      <c r="E4" s="107"/>
    </row>
    <row r="5" spans="1:5" s="6" customFormat="1" ht="25.5" x14ac:dyDescent="0.2">
      <c r="A5" s="21" t="s">
        <v>2</v>
      </c>
      <c r="B5" s="3" t="s">
        <v>28</v>
      </c>
      <c r="C5" s="3" t="s">
        <v>27</v>
      </c>
      <c r="D5" s="108" t="s">
        <v>26</v>
      </c>
      <c r="E5" s="109" t="s">
        <v>5</v>
      </c>
    </row>
    <row r="6" spans="1:5" x14ac:dyDescent="0.2">
      <c r="A6" s="23"/>
      <c r="B6" s="13"/>
      <c r="C6" s="13"/>
      <c r="D6" s="110"/>
      <c r="E6" s="111"/>
    </row>
    <row r="7" spans="1:5" x14ac:dyDescent="0.2">
      <c r="A7" s="23"/>
      <c r="B7" s="13"/>
      <c r="C7" s="13"/>
      <c r="D7" s="110"/>
      <c r="E7" s="111"/>
    </row>
    <row r="8" spans="1:5" x14ac:dyDescent="0.2">
      <c r="A8" s="144" t="s">
        <v>40</v>
      </c>
      <c r="B8" s="95"/>
      <c r="C8" s="31"/>
      <c r="D8" s="112"/>
      <c r="E8" s="113"/>
    </row>
    <row r="9" spans="1:5" x14ac:dyDescent="0.2">
      <c r="A9" s="98"/>
      <c r="B9" s="95"/>
      <c r="C9" s="31"/>
      <c r="D9" s="112"/>
      <c r="E9" s="113"/>
    </row>
    <row r="10" spans="1:5" x14ac:dyDescent="0.2">
      <c r="A10" s="23"/>
      <c r="B10" s="13"/>
      <c r="C10" s="13"/>
      <c r="D10" s="110"/>
      <c r="E10" s="111"/>
    </row>
    <row r="11" spans="1:5" ht="12" customHeight="1" x14ac:dyDescent="0.2">
      <c r="A11" s="23"/>
      <c r="B11" s="13"/>
      <c r="C11" s="13"/>
      <c r="D11" s="110"/>
      <c r="E11" s="111"/>
    </row>
    <row r="12" spans="1:5" s="7" customFormat="1" ht="31.5" x14ac:dyDescent="0.2">
      <c r="A12" s="57" t="s">
        <v>0</v>
      </c>
      <c r="B12" s="58" t="s">
        <v>25</v>
      </c>
      <c r="C12" s="130">
        <f>SUM(B8:B9)</f>
        <v>0</v>
      </c>
      <c r="D12" s="114"/>
      <c r="E12" s="115"/>
    </row>
    <row r="13" spans="1:5" s="6" customFormat="1" x14ac:dyDescent="0.2">
      <c r="A13" s="21" t="s">
        <v>2</v>
      </c>
      <c r="B13" s="3" t="s">
        <v>28</v>
      </c>
      <c r="C13" s="3"/>
      <c r="D13" s="108"/>
      <c r="E13" s="109"/>
    </row>
    <row r="14" spans="1:5" x14ac:dyDescent="0.2">
      <c r="A14" s="23"/>
      <c r="B14" s="13"/>
      <c r="C14" s="13"/>
      <c r="D14" s="110"/>
      <c r="E14" s="111"/>
    </row>
    <row r="15" spans="1:5" x14ac:dyDescent="0.2">
      <c r="A15" s="145" t="s">
        <v>40</v>
      </c>
      <c r="B15" s="99"/>
      <c r="C15" s="13"/>
      <c r="D15" s="110"/>
      <c r="E15" s="111"/>
    </row>
    <row r="16" spans="1:5" x14ac:dyDescent="0.2">
      <c r="A16" s="23"/>
      <c r="B16" s="13"/>
      <c r="C16" s="13"/>
      <c r="D16" s="110"/>
      <c r="E16" s="111"/>
    </row>
    <row r="17" spans="1:5" x14ac:dyDescent="0.2">
      <c r="A17" s="23"/>
      <c r="B17" s="13"/>
      <c r="C17" s="13"/>
      <c r="D17" s="110"/>
      <c r="E17" s="111"/>
    </row>
    <row r="18" spans="1:5" s="7" customFormat="1" ht="31.5" x14ac:dyDescent="0.2">
      <c r="A18" s="61" t="s">
        <v>8</v>
      </c>
      <c r="B18" s="62" t="s">
        <v>1</v>
      </c>
      <c r="C18" s="12">
        <v>0</v>
      </c>
      <c r="D18" s="116"/>
      <c r="E18" s="117"/>
    </row>
    <row r="19" spans="1:5" s="6" customFormat="1" ht="25.5" customHeight="1" x14ac:dyDescent="0.2">
      <c r="A19" s="21" t="s">
        <v>2</v>
      </c>
      <c r="B19" s="3" t="s">
        <v>28</v>
      </c>
      <c r="C19" s="3" t="s">
        <v>7</v>
      </c>
      <c r="D19" s="108" t="s">
        <v>4</v>
      </c>
      <c r="E19" s="109" t="s">
        <v>5</v>
      </c>
    </row>
    <row r="20" spans="1:5" x14ac:dyDescent="0.2">
      <c r="A20" s="23"/>
      <c r="B20" s="13"/>
      <c r="C20" s="13"/>
      <c r="D20" s="110"/>
      <c r="E20" s="111"/>
    </row>
    <row r="21" spans="1:5" ht="63.75" x14ac:dyDescent="0.2">
      <c r="A21" s="96">
        <v>41555</v>
      </c>
      <c r="B21" s="156">
        <f>182.61*1.15+268*1.15</f>
        <v>518.20150000000001</v>
      </c>
      <c r="C21" s="13" t="s">
        <v>105</v>
      </c>
      <c r="D21" s="118" t="s">
        <v>106</v>
      </c>
      <c r="E21" s="113" t="s">
        <v>45</v>
      </c>
    </row>
    <row r="22" spans="1:5" ht="38.25" x14ac:dyDescent="0.2">
      <c r="A22" s="96">
        <v>41513</v>
      </c>
      <c r="B22" s="156">
        <f>73.04*1.15</f>
        <v>83.995999999999995</v>
      </c>
      <c r="C22" s="13" t="s">
        <v>107</v>
      </c>
      <c r="D22" s="118" t="s">
        <v>61</v>
      </c>
      <c r="E22" s="113" t="s">
        <v>45</v>
      </c>
    </row>
    <row r="23" spans="1:5" ht="25.5" x14ac:dyDescent="0.2">
      <c r="A23" s="96">
        <v>41577</v>
      </c>
      <c r="B23" s="156">
        <f>25.22*1.15</f>
        <v>29.002999999999997</v>
      </c>
      <c r="C23" s="31" t="s">
        <v>62</v>
      </c>
      <c r="D23" s="118" t="s">
        <v>53</v>
      </c>
      <c r="E23" s="113" t="s">
        <v>43</v>
      </c>
    </row>
    <row r="24" spans="1:5" x14ac:dyDescent="0.2">
      <c r="A24" s="23"/>
      <c r="B24" s="13"/>
      <c r="C24" s="13"/>
      <c r="D24" s="110"/>
      <c r="E24" s="111"/>
    </row>
    <row r="25" spans="1:5" x14ac:dyDescent="0.2">
      <c r="A25" s="23"/>
      <c r="B25" s="13"/>
      <c r="C25" s="13"/>
      <c r="D25" s="110"/>
      <c r="E25" s="111"/>
    </row>
    <row r="26" spans="1:5" s="7" customFormat="1" ht="30" customHeight="1" x14ac:dyDescent="0.25">
      <c r="A26" s="24" t="s">
        <v>8</v>
      </c>
      <c r="B26" s="10" t="s">
        <v>6</v>
      </c>
      <c r="C26" s="129">
        <f>SUM(B21:B23)</f>
        <v>631.20050000000003</v>
      </c>
      <c r="D26" s="119"/>
      <c r="E26" s="120"/>
    </row>
    <row r="27" spans="1:5" s="6" customFormat="1" x14ac:dyDescent="0.2">
      <c r="A27" s="21" t="s">
        <v>2</v>
      </c>
      <c r="B27" s="3" t="s">
        <v>28</v>
      </c>
      <c r="C27" s="3"/>
      <c r="D27" s="108"/>
      <c r="E27" s="109"/>
    </row>
    <row r="28" spans="1:5" s="13" customFormat="1" x14ac:dyDescent="0.2">
      <c r="A28" s="23"/>
      <c r="D28" s="110"/>
      <c r="E28" s="111"/>
    </row>
    <row r="29" spans="1:5" s="13" customFormat="1" x14ac:dyDescent="0.2">
      <c r="A29" s="23"/>
      <c r="D29" s="110"/>
      <c r="E29" s="111"/>
    </row>
    <row r="30" spans="1:5" s="15" customFormat="1" ht="25.5" x14ac:dyDescent="0.2">
      <c r="A30" s="146">
        <v>41458</v>
      </c>
      <c r="B30" s="156">
        <v>15.720499999999999</v>
      </c>
      <c r="C30" s="36" t="s">
        <v>63</v>
      </c>
      <c r="D30" s="112" t="s">
        <v>50</v>
      </c>
      <c r="E30" s="147" t="s">
        <v>43</v>
      </c>
    </row>
    <row r="31" spans="1:5" s="15" customFormat="1" ht="25.5" x14ac:dyDescent="0.2">
      <c r="A31" s="146">
        <v>41458</v>
      </c>
      <c r="B31" s="156">
        <v>15.295</v>
      </c>
      <c r="C31" s="36" t="s">
        <v>63</v>
      </c>
      <c r="D31" s="112" t="s">
        <v>50</v>
      </c>
      <c r="E31" s="147" t="s">
        <v>43</v>
      </c>
    </row>
    <row r="32" spans="1:5" s="15" customFormat="1" x14ac:dyDescent="0.2">
      <c r="A32" s="146">
        <v>41460</v>
      </c>
      <c r="B32" s="156">
        <v>37.064499999999995</v>
      </c>
      <c r="C32" s="36" t="s">
        <v>64</v>
      </c>
      <c r="D32" s="112" t="s">
        <v>50</v>
      </c>
      <c r="E32" s="147" t="s">
        <v>43</v>
      </c>
    </row>
    <row r="33" spans="1:5" s="13" customFormat="1" ht="25.5" x14ac:dyDescent="0.2">
      <c r="A33" s="148">
        <v>41460</v>
      </c>
      <c r="B33" s="151">
        <v>14.190999999999999</v>
      </c>
      <c r="C33" s="31" t="s">
        <v>108</v>
      </c>
      <c r="D33" s="118" t="s">
        <v>50</v>
      </c>
      <c r="E33" s="113" t="s">
        <v>43</v>
      </c>
    </row>
    <row r="34" spans="1:5" s="13" customFormat="1" x14ac:dyDescent="0.2">
      <c r="A34" s="148">
        <v>41460</v>
      </c>
      <c r="B34" s="151">
        <v>28.048499999999997</v>
      </c>
      <c r="C34" s="31" t="s">
        <v>64</v>
      </c>
      <c r="D34" s="118" t="s">
        <v>50</v>
      </c>
      <c r="E34" s="113" t="s">
        <v>43</v>
      </c>
    </row>
    <row r="35" spans="1:5" s="13" customFormat="1" ht="25.5" x14ac:dyDescent="0.2">
      <c r="A35" s="148">
        <v>41460</v>
      </c>
      <c r="B35" s="151">
        <v>114.41</v>
      </c>
      <c r="C35" s="31" t="s">
        <v>108</v>
      </c>
      <c r="D35" s="118" t="s">
        <v>48</v>
      </c>
      <c r="E35" s="113" t="s">
        <v>45</v>
      </c>
    </row>
    <row r="36" spans="1:5" s="13" customFormat="1" ht="25.5" x14ac:dyDescent="0.2">
      <c r="A36" s="148">
        <v>41460</v>
      </c>
      <c r="B36" s="151">
        <v>99.11</v>
      </c>
      <c r="C36" s="31" t="s">
        <v>108</v>
      </c>
      <c r="D36" s="118" t="s">
        <v>44</v>
      </c>
      <c r="E36" s="113" t="s">
        <v>45</v>
      </c>
    </row>
    <row r="37" spans="1:5" s="13" customFormat="1" ht="25.5" x14ac:dyDescent="0.2">
      <c r="A37" s="148">
        <v>41463</v>
      </c>
      <c r="B37" s="151">
        <v>9.3495000000000008</v>
      </c>
      <c r="C37" s="31" t="s">
        <v>65</v>
      </c>
      <c r="D37" s="118" t="s">
        <v>50</v>
      </c>
      <c r="E37" s="113" t="s">
        <v>43</v>
      </c>
    </row>
    <row r="38" spans="1:5" s="13" customFormat="1" x14ac:dyDescent="0.2">
      <c r="A38" s="149">
        <v>41471</v>
      </c>
      <c r="B38" s="157">
        <v>35.201499999999996</v>
      </c>
      <c r="C38" s="31" t="s">
        <v>64</v>
      </c>
      <c r="D38" s="118" t="s">
        <v>50</v>
      </c>
      <c r="E38" s="150" t="s">
        <v>43</v>
      </c>
    </row>
    <row r="39" spans="1:5" s="13" customFormat="1" ht="38.25" x14ac:dyDescent="0.2">
      <c r="A39" s="149">
        <v>41471</v>
      </c>
      <c r="B39" s="157">
        <v>35.856999999999999</v>
      </c>
      <c r="C39" s="31" t="s">
        <v>66</v>
      </c>
      <c r="D39" s="118" t="s">
        <v>50</v>
      </c>
      <c r="E39" s="150" t="s">
        <v>67</v>
      </c>
    </row>
    <row r="40" spans="1:5" s="13" customFormat="1" ht="38.25" x14ac:dyDescent="0.2">
      <c r="A40" s="148">
        <v>41471</v>
      </c>
      <c r="B40" s="151">
        <v>36.075499999999998</v>
      </c>
      <c r="C40" s="31" t="s">
        <v>66</v>
      </c>
      <c r="D40" s="118" t="s">
        <v>50</v>
      </c>
      <c r="E40" s="113" t="s">
        <v>67</v>
      </c>
    </row>
    <row r="41" spans="1:5" s="13" customFormat="1" x14ac:dyDescent="0.2">
      <c r="A41" s="148">
        <v>41471</v>
      </c>
      <c r="B41" s="151">
        <v>28.933999999999997</v>
      </c>
      <c r="C41" s="31" t="s">
        <v>64</v>
      </c>
      <c r="D41" s="118" t="s">
        <v>50</v>
      </c>
      <c r="E41" s="113" t="s">
        <v>43</v>
      </c>
    </row>
    <row r="42" spans="1:5" s="13" customFormat="1" ht="38.25" x14ac:dyDescent="0.2">
      <c r="A42" s="148">
        <v>41471</v>
      </c>
      <c r="B42" s="151">
        <v>571.15</v>
      </c>
      <c r="C42" s="31" t="s">
        <v>66</v>
      </c>
      <c r="D42" s="118" t="s">
        <v>48</v>
      </c>
      <c r="E42" s="113" t="s">
        <v>67</v>
      </c>
    </row>
    <row r="43" spans="1:5" s="13" customFormat="1" ht="51" x14ac:dyDescent="0.2">
      <c r="A43" s="149">
        <v>41478</v>
      </c>
      <c r="B43" s="157">
        <v>34.315999999999995</v>
      </c>
      <c r="C43" s="31" t="s">
        <v>104</v>
      </c>
      <c r="D43" s="118" t="s">
        <v>50</v>
      </c>
      <c r="E43" s="150" t="s">
        <v>43</v>
      </c>
    </row>
    <row r="44" spans="1:5" s="13" customFormat="1" x14ac:dyDescent="0.2">
      <c r="A44" s="149">
        <v>41478</v>
      </c>
      <c r="B44" s="157">
        <v>28.6005</v>
      </c>
      <c r="C44" s="31" t="s">
        <v>64</v>
      </c>
      <c r="D44" s="118" t="s">
        <v>50</v>
      </c>
      <c r="E44" s="150" t="s">
        <v>43</v>
      </c>
    </row>
    <row r="45" spans="1:5" s="13" customFormat="1" ht="51" x14ac:dyDescent="0.2">
      <c r="A45" s="148">
        <v>41478</v>
      </c>
      <c r="B45" s="151">
        <v>258.45999999999998</v>
      </c>
      <c r="C45" s="31" t="s">
        <v>104</v>
      </c>
      <c r="D45" s="118" t="s">
        <v>48</v>
      </c>
      <c r="E45" s="113" t="s">
        <v>45</v>
      </c>
    </row>
    <row r="46" spans="1:5" s="13" customFormat="1" ht="51" x14ac:dyDescent="0.2">
      <c r="A46" s="148">
        <v>41478</v>
      </c>
      <c r="B46" s="151">
        <v>82.74</v>
      </c>
      <c r="C46" s="31" t="s">
        <v>104</v>
      </c>
      <c r="D46" s="118" t="s">
        <v>44</v>
      </c>
      <c r="E46" s="113" t="s">
        <v>45</v>
      </c>
    </row>
    <row r="47" spans="1:5" s="13" customFormat="1" ht="25.5" x14ac:dyDescent="0.2">
      <c r="A47" s="148">
        <v>41484</v>
      </c>
      <c r="B47" s="151">
        <v>47.632999999999996</v>
      </c>
      <c r="C47" s="31" t="s">
        <v>68</v>
      </c>
      <c r="D47" s="118" t="s">
        <v>50</v>
      </c>
      <c r="E47" s="113" t="s">
        <v>43</v>
      </c>
    </row>
    <row r="48" spans="1:5" s="13" customFormat="1" x14ac:dyDescent="0.2">
      <c r="A48" s="148">
        <v>41484</v>
      </c>
      <c r="B48" s="151">
        <v>37.949999999999996</v>
      </c>
      <c r="C48" s="31" t="s">
        <v>64</v>
      </c>
      <c r="D48" s="118" t="s">
        <v>50</v>
      </c>
      <c r="E48" s="113" t="s">
        <v>43</v>
      </c>
    </row>
    <row r="49" spans="1:5" s="15" customFormat="1" ht="25.5" x14ac:dyDescent="0.2">
      <c r="A49" s="146">
        <v>41486</v>
      </c>
      <c r="B49" s="156">
        <f>-309.87*1.15</f>
        <v>-356.35049999999995</v>
      </c>
      <c r="C49" s="36" t="s">
        <v>58</v>
      </c>
      <c r="D49" s="112" t="s">
        <v>48</v>
      </c>
      <c r="E49" s="147" t="s">
        <v>45</v>
      </c>
    </row>
    <row r="50" spans="1:5" s="15" customFormat="1" ht="25.5" x14ac:dyDescent="0.2">
      <c r="A50" s="146">
        <v>41486</v>
      </c>
      <c r="B50" s="156">
        <f>-71.83*1.15</f>
        <v>-82.604499999999987</v>
      </c>
      <c r="C50" s="36" t="s">
        <v>58</v>
      </c>
      <c r="D50" s="112" t="s">
        <v>50</v>
      </c>
      <c r="E50" s="147" t="s">
        <v>45</v>
      </c>
    </row>
    <row r="51" spans="1:5" s="13" customFormat="1" x14ac:dyDescent="0.2">
      <c r="A51" s="148">
        <v>41486</v>
      </c>
      <c r="B51" s="151">
        <v>35.419999999999995</v>
      </c>
      <c r="C51" s="31" t="s">
        <v>64</v>
      </c>
      <c r="D51" s="118" t="s">
        <v>50</v>
      </c>
      <c r="E51" s="113" t="s">
        <v>43</v>
      </c>
    </row>
    <row r="52" spans="1:5" s="13" customFormat="1" x14ac:dyDescent="0.2">
      <c r="A52" s="149">
        <v>41486</v>
      </c>
      <c r="B52" s="157">
        <v>35.419999999999995</v>
      </c>
      <c r="C52" s="31" t="s">
        <v>64</v>
      </c>
      <c r="D52" s="118" t="s">
        <v>50</v>
      </c>
      <c r="E52" s="150" t="s">
        <v>45</v>
      </c>
    </row>
    <row r="53" spans="1:5" s="13" customFormat="1" ht="25.5" x14ac:dyDescent="0.2">
      <c r="A53" s="149">
        <v>41486</v>
      </c>
      <c r="B53" s="157">
        <v>47.299500000000002</v>
      </c>
      <c r="C53" s="31" t="s">
        <v>69</v>
      </c>
      <c r="D53" s="118" t="s">
        <v>50</v>
      </c>
      <c r="E53" s="150" t="s">
        <v>45</v>
      </c>
    </row>
    <row r="54" spans="1:5" s="13" customFormat="1" x14ac:dyDescent="0.2">
      <c r="A54" s="149">
        <v>41486</v>
      </c>
      <c r="B54" s="157">
        <v>37.294499999999999</v>
      </c>
      <c r="C54" s="31" t="s">
        <v>64</v>
      </c>
      <c r="D54" s="118" t="s">
        <v>50</v>
      </c>
      <c r="E54" s="150" t="s">
        <v>43</v>
      </c>
    </row>
    <row r="55" spans="1:5" s="13" customFormat="1" ht="25.5" x14ac:dyDescent="0.2">
      <c r="A55" s="148">
        <v>41486</v>
      </c>
      <c r="B55" s="151">
        <v>321.43</v>
      </c>
      <c r="C55" s="31" t="s">
        <v>69</v>
      </c>
      <c r="D55" s="118" t="s">
        <v>48</v>
      </c>
      <c r="E55" s="113" t="s">
        <v>45</v>
      </c>
    </row>
    <row r="56" spans="1:5" s="13" customFormat="1" ht="25.5" x14ac:dyDescent="0.2">
      <c r="A56" s="149">
        <v>41487</v>
      </c>
      <c r="B56" s="157">
        <v>19.584499999999998</v>
      </c>
      <c r="C56" s="31" t="s">
        <v>70</v>
      </c>
      <c r="D56" s="118" t="s">
        <v>50</v>
      </c>
      <c r="E56" s="150" t="s">
        <v>43</v>
      </c>
    </row>
    <row r="57" spans="1:5" s="13" customFormat="1" ht="25.5" x14ac:dyDescent="0.2">
      <c r="A57" s="148">
        <v>41490</v>
      </c>
      <c r="B57" s="151">
        <v>82.500999999999991</v>
      </c>
      <c r="C57" s="31" t="s">
        <v>71</v>
      </c>
      <c r="D57" s="118" t="s">
        <v>50</v>
      </c>
      <c r="E57" s="113" t="s">
        <v>45</v>
      </c>
    </row>
    <row r="58" spans="1:5" s="13" customFormat="1" ht="25.5" x14ac:dyDescent="0.2">
      <c r="A58" s="148">
        <v>41490</v>
      </c>
      <c r="B58" s="151">
        <v>133.30000000000001</v>
      </c>
      <c r="C58" s="31" t="s">
        <v>71</v>
      </c>
      <c r="D58" s="118" t="s">
        <v>48</v>
      </c>
      <c r="E58" s="113" t="s">
        <v>45</v>
      </c>
    </row>
    <row r="59" spans="1:5" s="13" customFormat="1" ht="25.5" x14ac:dyDescent="0.2">
      <c r="A59" s="148">
        <v>41491</v>
      </c>
      <c r="B59" s="151">
        <v>159.75</v>
      </c>
      <c r="C59" s="31" t="s">
        <v>71</v>
      </c>
      <c r="D59" s="118" t="s">
        <v>48</v>
      </c>
      <c r="E59" s="113" t="s">
        <v>45</v>
      </c>
    </row>
    <row r="60" spans="1:5" s="13" customFormat="1" ht="25.5" x14ac:dyDescent="0.2">
      <c r="A60" s="149">
        <v>41496</v>
      </c>
      <c r="B60" s="157">
        <v>42.239499999999992</v>
      </c>
      <c r="C60" s="31" t="s">
        <v>71</v>
      </c>
      <c r="D60" s="118" t="s">
        <v>50</v>
      </c>
      <c r="E60" s="150" t="s">
        <v>43</v>
      </c>
    </row>
    <row r="61" spans="1:5" s="13" customFormat="1" ht="25.5" x14ac:dyDescent="0.2">
      <c r="A61" s="149">
        <v>41496</v>
      </c>
      <c r="B61" s="157">
        <v>82.500999999999991</v>
      </c>
      <c r="C61" s="31" t="s">
        <v>71</v>
      </c>
      <c r="D61" s="118" t="s">
        <v>50</v>
      </c>
      <c r="E61" s="150" t="s">
        <v>45</v>
      </c>
    </row>
    <row r="62" spans="1:5" s="13" customFormat="1" ht="25.5" x14ac:dyDescent="0.2">
      <c r="A62" s="149">
        <v>41498</v>
      </c>
      <c r="B62" s="157">
        <v>10.3385</v>
      </c>
      <c r="C62" s="31" t="s">
        <v>72</v>
      </c>
      <c r="D62" s="118" t="s">
        <v>50</v>
      </c>
      <c r="E62" s="150" t="s">
        <v>43</v>
      </c>
    </row>
    <row r="63" spans="1:5" s="13" customFormat="1" x14ac:dyDescent="0.2">
      <c r="A63" s="152">
        <v>41506</v>
      </c>
      <c r="B63" s="157">
        <v>37.064499999999995</v>
      </c>
      <c r="C63" s="31" t="s">
        <v>64</v>
      </c>
      <c r="D63" s="118" t="s">
        <v>50</v>
      </c>
      <c r="E63" s="150" t="s">
        <v>43</v>
      </c>
    </row>
    <row r="64" spans="1:5" s="13" customFormat="1" x14ac:dyDescent="0.2">
      <c r="A64" s="152">
        <v>41506</v>
      </c>
      <c r="B64" s="157">
        <v>36.845999999999997</v>
      </c>
      <c r="C64" s="31" t="s">
        <v>64</v>
      </c>
      <c r="D64" s="118" t="s">
        <v>50</v>
      </c>
      <c r="E64" s="150" t="s">
        <v>43</v>
      </c>
    </row>
    <row r="65" spans="1:5" s="13" customFormat="1" ht="25.5" x14ac:dyDescent="0.2">
      <c r="A65" s="153">
        <v>41506</v>
      </c>
      <c r="B65" s="151">
        <v>97.96</v>
      </c>
      <c r="C65" s="31" t="s">
        <v>73</v>
      </c>
      <c r="D65" s="118" t="s">
        <v>44</v>
      </c>
      <c r="E65" s="113" t="s">
        <v>45</v>
      </c>
    </row>
    <row r="66" spans="1:5" s="13" customFormat="1" ht="62.25" customHeight="1" x14ac:dyDescent="0.2">
      <c r="A66" s="153">
        <v>41506</v>
      </c>
      <c r="B66" s="151">
        <v>424.87</v>
      </c>
      <c r="C66" s="31" t="s">
        <v>73</v>
      </c>
      <c r="D66" s="118" t="s">
        <v>48</v>
      </c>
      <c r="E66" s="113" t="s">
        <v>45</v>
      </c>
    </row>
    <row r="67" spans="1:5" s="13" customFormat="1" ht="57.75" customHeight="1" x14ac:dyDescent="0.2">
      <c r="A67" s="153">
        <v>41506</v>
      </c>
      <c r="B67" s="151">
        <v>158.41</v>
      </c>
      <c r="C67" s="31" t="s">
        <v>73</v>
      </c>
      <c r="D67" s="118" t="s">
        <v>48</v>
      </c>
      <c r="E67" s="113" t="s">
        <v>45</v>
      </c>
    </row>
    <row r="68" spans="1:5" s="13" customFormat="1" x14ac:dyDescent="0.2">
      <c r="A68" s="152">
        <v>41509</v>
      </c>
      <c r="B68" s="157">
        <v>28.818999999999996</v>
      </c>
      <c r="C68" s="31" t="s">
        <v>103</v>
      </c>
      <c r="D68" s="118" t="s">
        <v>50</v>
      </c>
      <c r="E68" s="150" t="s">
        <v>43</v>
      </c>
    </row>
    <row r="69" spans="1:5" s="13" customFormat="1" ht="38.25" x14ac:dyDescent="0.2">
      <c r="A69" s="153">
        <v>41514</v>
      </c>
      <c r="B69" s="151">
        <v>34.649499999999996</v>
      </c>
      <c r="C69" s="31" t="s">
        <v>74</v>
      </c>
      <c r="D69" s="118" t="s">
        <v>50</v>
      </c>
      <c r="E69" s="113" t="s">
        <v>43</v>
      </c>
    </row>
    <row r="70" spans="1:5" s="13" customFormat="1" x14ac:dyDescent="0.2">
      <c r="A70" s="152">
        <v>41514</v>
      </c>
      <c r="B70" s="157">
        <v>30.578499999999998</v>
      </c>
      <c r="C70" s="31" t="s">
        <v>64</v>
      </c>
      <c r="D70" s="118" t="s">
        <v>50</v>
      </c>
      <c r="E70" s="150" t="s">
        <v>43</v>
      </c>
    </row>
    <row r="71" spans="1:5" s="13" customFormat="1" ht="38.25" x14ac:dyDescent="0.2">
      <c r="A71" s="153">
        <v>41514</v>
      </c>
      <c r="B71" s="151">
        <v>96.72</v>
      </c>
      <c r="C71" s="31" t="s">
        <v>74</v>
      </c>
      <c r="D71" s="118" t="s">
        <v>44</v>
      </c>
      <c r="E71" s="113" t="s">
        <v>45</v>
      </c>
    </row>
    <row r="72" spans="1:5" s="13" customFormat="1" ht="38.25" x14ac:dyDescent="0.2">
      <c r="A72" s="153">
        <v>41514</v>
      </c>
      <c r="B72" s="151">
        <v>341.75</v>
      </c>
      <c r="C72" s="31" t="s">
        <v>74</v>
      </c>
      <c r="D72" s="118" t="s">
        <v>48</v>
      </c>
      <c r="E72" s="113" t="s">
        <v>45</v>
      </c>
    </row>
    <row r="73" spans="1:5" s="13" customFormat="1" x14ac:dyDescent="0.2">
      <c r="A73" s="152">
        <v>41528</v>
      </c>
      <c r="B73" s="157">
        <v>8.2454999999999998</v>
      </c>
      <c r="C73" s="31" t="s">
        <v>75</v>
      </c>
      <c r="D73" s="118" t="s">
        <v>50</v>
      </c>
      <c r="E73" s="150" t="s">
        <v>43</v>
      </c>
    </row>
    <row r="74" spans="1:5" s="13" customFormat="1" ht="38.25" x14ac:dyDescent="0.2">
      <c r="A74" s="153">
        <v>41533</v>
      </c>
      <c r="B74" s="151">
        <v>75.244500000000002</v>
      </c>
      <c r="C74" s="31" t="s">
        <v>109</v>
      </c>
      <c r="D74" s="118" t="s">
        <v>50</v>
      </c>
      <c r="E74" s="113" t="s">
        <v>45</v>
      </c>
    </row>
    <row r="75" spans="1:5" s="13" customFormat="1" x14ac:dyDescent="0.2">
      <c r="A75" s="153">
        <v>41533</v>
      </c>
      <c r="B75" s="151">
        <v>27.83</v>
      </c>
      <c r="C75" s="31" t="s">
        <v>64</v>
      </c>
      <c r="D75" s="118" t="s">
        <v>50</v>
      </c>
      <c r="E75" s="113" t="s">
        <v>43</v>
      </c>
    </row>
    <row r="76" spans="1:5" s="13" customFormat="1" ht="38.25" x14ac:dyDescent="0.2">
      <c r="A76" s="153">
        <v>41533</v>
      </c>
      <c r="B76" s="151">
        <v>326.81</v>
      </c>
      <c r="C76" s="31" t="s">
        <v>109</v>
      </c>
      <c r="D76" s="118" t="s">
        <v>48</v>
      </c>
      <c r="E76" s="113" t="s">
        <v>45</v>
      </c>
    </row>
    <row r="77" spans="1:5" s="13" customFormat="1" x14ac:dyDescent="0.2">
      <c r="A77" s="154">
        <v>41535</v>
      </c>
      <c r="B77" s="157">
        <v>47.41449999999999</v>
      </c>
      <c r="C77" s="31" t="s">
        <v>64</v>
      </c>
      <c r="D77" s="118" t="s">
        <v>50</v>
      </c>
      <c r="E77" s="150" t="s">
        <v>43</v>
      </c>
    </row>
    <row r="78" spans="1:5" s="13" customFormat="1" x14ac:dyDescent="0.2">
      <c r="A78" s="154">
        <v>41535</v>
      </c>
      <c r="B78" s="157">
        <v>65.998499999999993</v>
      </c>
      <c r="C78" s="31" t="s">
        <v>64</v>
      </c>
      <c r="D78" s="118" t="s">
        <v>50</v>
      </c>
      <c r="E78" s="150" t="s">
        <v>45</v>
      </c>
    </row>
    <row r="79" spans="1:5" s="13" customFormat="1" x14ac:dyDescent="0.2">
      <c r="A79" s="154">
        <v>41540</v>
      </c>
      <c r="B79" s="157">
        <v>28.818999999999996</v>
      </c>
      <c r="C79" s="31" t="s">
        <v>64</v>
      </c>
      <c r="D79" s="118" t="s">
        <v>50</v>
      </c>
      <c r="E79" s="150" t="s">
        <v>43</v>
      </c>
    </row>
    <row r="80" spans="1:5" s="13" customFormat="1" ht="25.5" x14ac:dyDescent="0.2">
      <c r="A80" s="153">
        <v>41540</v>
      </c>
      <c r="B80" s="151">
        <v>103.49</v>
      </c>
      <c r="C80" s="31" t="s">
        <v>92</v>
      </c>
      <c r="D80" s="118" t="s">
        <v>44</v>
      </c>
      <c r="E80" s="113" t="s">
        <v>45</v>
      </c>
    </row>
    <row r="81" spans="1:5" s="13" customFormat="1" ht="25.5" x14ac:dyDescent="0.2">
      <c r="A81" s="153">
        <v>41540</v>
      </c>
      <c r="B81" s="151">
        <v>50</v>
      </c>
      <c r="C81" s="31" t="s">
        <v>92</v>
      </c>
      <c r="D81" s="118" t="s">
        <v>48</v>
      </c>
      <c r="E81" s="113" t="s">
        <v>45</v>
      </c>
    </row>
    <row r="82" spans="1:5" s="13" customFormat="1" ht="25.5" x14ac:dyDescent="0.2">
      <c r="A82" s="153">
        <v>41540</v>
      </c>
      <c r="B82" s="151">
        <v>9.7899999999999991</v>
      </c>
      <c r="C82" s="31" t="s">
        <v>93</v>
      </c>
      <c r="D82" s="118" t="s">
        <v>48</v>
      </c>
      <c r="E82" s="113" t="s">
        <v>45</v>
      </c>
    </row>
    <row r="83" spans="1:5" s="13" customFormat="1" ht="25.5" x14ac:dyDescent="0.2">
      <c r="A83" s="153">
        <v>41540</v>
      </c>
      <c r="B83" s="151">
        <v>282.95999999999998</v>
      </c>
      <c r="C83" s="31" t="s">
        <v>92</v>
      </c>
      <c r="D83" s="118" t="s">
        <v>48</v>
      </c>
      <c r="E83" s="113" t="s">
        <v>45</v>
      </c>
    </row>
    <row r="84" spans="1:5" s="13" customFormat="1" x14ac:dyDescent="0.2">
      <c r="A84" s="154">
        <v>41544</v>
      </c>
      <c r="B84" s="157">
        <v>35.638499999999993</v>
      </c>
      <c r="C84" s="31" t="s">
        <v>64</v>
      </c>
      <c r="D84" s="118" t="s">
        <v>50</v>
      </c>
      <c r="E84" s="150" t="s">
        <v>43</v>
      </c>
    </row>
    <row r="85" spans="1:5" s="13" customFormat="1" ht="32.25" customHeight="1" x14ac:dyDescent="0.2">
      <c r="A85" s="154">
        <v>41544</v>
      </c>
      <c r="B85" s="157">
        <v>81.615499999999997</v>
      </c>
      <c r="C85" s="31" t="s">
        <v>76</v>
      </c>
      <c r="D85" s="118" t="s">
        <v>50</v>
      </c>
      <c r="E85" s="150" t="s">
        <v>45</v>
      </c>
    </row>
    <row r="86" spans="1:5" s="13" customFormat="1" x14ac:dyDescent="0.2">
      <c r="A86" s="153">
        <v>41544</v>
      </c>
      <c r="B86" s="151">
        <v>120</v>
      </c>
      <c r="C86" s="31" t="s">
        <v>76</v>
      </c>
      <c r="D86" s="118" t="s">
        <v>48</v>
      </c>
      <c r="E86" s="113" t="s">
        <v>45</v>
      </c>
    </row>
    <row r="87" spans="1:5" s="13" customFormat="1" ht="25.5" x14ac:dyDescent="0.2">
      <c r="A87" s="154">
        <v>41554</v>
      </c>
      <c r="B87" s="157">
        <v>13.420499999999999</v>
      </c>
      <c r="C87" s="31" t="s">
        <v>100</v>
      </c>
      <c r="D87" s="118" t="s">
        <v>50</v>
      </c>
      <c r="E87" s="150" t="s">
        <v>43</v>
      </c>
    </row>
    <row r="88" spans="1:5" s="13" customFormat="1" ht="25.5" x14ac:dyDescent="0.2">
      <c r="A88" s="154">
        <v>41554</v>
      </c>
      <c r="B88" s="157">
        <v>11.430999999999999</v>
      </c>
      <c r="C88" s="31" t="s">
        <v>100</v>
      </c>
      <c r="D88" s="118" t="s">
        <v>50</v>
      </c>
      <c r="E88" s="150" t="s">
        <v>43</v>
      </c>
    </row>
    <row r="89" spans="1:5" s="13" customFormat="1" x14ac:dyDescent="0.2">
      <c r="A89" s="154">
        <v>41561</v>
      </c>
      <c r="B89" s="157">
        <v>12.109499999999999</v>
      </c>
      <c r="C89" s="31" t="s">
        <v>77</v>
      </c>
      <c r="D89" s="118" t="s">
        <v>50</v>
      </c>
      <c r="E89" s="150" t="s">
        <v>43</v>
      </c>
    </row>
    <row r="90" spans="1:5" s="13" customFormat="1" ht="25.5" x14ac:dyDescent="0.2">
      <c r="A90" s="153">
        <v>41562</v>
      </c>
      <c r="B90" s="151">
        <v>8.5789999999999988</v>
      </c>
      <c r="C90" s="31" t="s">
        <v>78</v>
      </c>
      <c r="D90" s="118" t="s">
        <v>50</v>
      </c>
      <c r="E90" s="113" t="s">
        <v>43</v>
      </c>
    </row>
    <row r="91" spans="1:5" s="13" customFormat="1" ht="25.5" x14ac:dyDescent="0.2">
      <c r="A91" s="153">
        <v>41562</v>
      </c>
      <c r="B91" s="151">
        <v>19.020999999999997</v>
      </c>
      <c r="C91" s="31" t="s">
        <v>78</v>
      </c>
      <c r="D91" s="118" t="s">
        <v>50</v>
      </c>
      <c r="E91" s="113" t="s">
        <v>43</v>
      </c>
    </row>
    <row r="92" spans="1:5" s="13" customFormat="1" ht="51" x14ac:dyDescent="0.2">
      <c r="A92" s="153">
        <v>41564</v>
      </c>
      <c r="B92" s="151">
        <v>133.69</v>
      </c>
      <c r="C92" s="31" t="s">
        <v>94</v>
      </c>
      <c r="D92" s="118" t="s">
        <v>44</v>
      </c>
      <c r="E92" s="113" t="s">
        <v>47</v>
      </c>
    </row>
    <row r="93" spans="1:5" s="13" customFormat="1" ht="51" x14ac:dyDescent="0.2">
      <c r="A93" s="153">
        <v>41564</v>
      </c>
      <c r="B93" s="151">
        <v>402.29</v>
      </c>
      <c r="C93" s="31" t="s">
        <v>94</v>
      </c>
      <c r="D93" s="118" t="s">
        <v>48</v>
      </c>
      <c r="E93" s="113" t="s">
        <v>47</v>
      </c>
    </row>
    <row r="94" spans="1:5" s="13" customFormat="1" ht="25.5" x14ac:dyDescent="0.2">
      <c r="A94" s="154">
        <v>41570</v>
      </c>
      <c r="B94" s="157">
        <v>9.9014999999999986</v>
      </c>
      <c r="C94" s="31" t="s">
        <v>79</v>
      </c>
      <c r="D94" s="118" t="s">
        <v>50</v>
      </c>
      <c r="E94" s="150" t="s">
        <v>43</v>
      </c>
    </row>
    <row r="95" spans="1:5" s="13" customFormat="1" ht="25.5" x14ac:dyDescent="0.2">
      <c r="A95" s="154">
        <v>41570</v>
      </c>
      <c r="B95" s="157">
        <v>11.338999999999999</v>
      </c>
      <c r="C95" s="31" t="s">
        <v>80</v>
      </c>
      <c r="D95" s="118" t="s">
        <v>50</v>
      </c>
      <c r="E95" s="150" t="s">
        <v>43</v>
      </c>
    </row>
    <row r="96" spans="1:5" s="13" customFormat="1" ht="38.25" x14ac:dyDescent="0.2">
      <c r="A96" s="153">
        <v>41572</v>
      </c>
      <c r="B96" s="151">
        <v>41.905999999999992</v>
      </c>
      <c r="C96" s="31" t="s">
        <v>81</v>
      </c>
      <c r="D96" s="118" t="s">
        <v>50</v>
      </c>
      <c r="E96" s="113" t="s">
        <v>43</v>
      </c>
    </row>
    <row r="97" spans="1:5" s="13" customFormat="1" ht="61.5" customHeight="1" x14ac:dyDescent="0.2">
      <c r="A97" s="154">
        <v>41572</v>
      </c>
      <c r="B97" s="157">
        <v>27.174499999999998</v>
      </c>
      <c r="C97" s="31" t="s">
        <v>64</v>
      </c>
      <c r="D97" s="118" t="s">
        <v>50</v>
      </c>
      <c r="E97" s="150" t="s">
        <v>43</v>
      </c>
    </row>
    <row r="98" spans="1:5" s="13" customFormat="1" x14ac:dyDescent="0.2">
      <c r="A98" s="154">
        <v>41577</v>
      </c>
      <c r="B98" s="157">
        <v>36.638999999999996</v>
      </c>
      <c r="C98" s="31" t="s">
        <v>64</v>
      </c>
      <c r="D98" s="118" t="s">
        <v>50</v>
      </c>
      <c r="E98" s="150" t="s">
        <v>43</v>
      </c>
    </row>
    <row r="99" spans="1:5" s="13" customFormat="1" ht="51" x14ac:dyDescent="0.2">
      <c r="A99" s="153">
        <v>41577</v>
      </c>
      <c r="B99" s="151">
        <v>213</v>
      </c>
      <c r="C99" s="31" t="s">
        <v>95</v>
      </c>
      <c r="D99" s="118" t="s">
        <v>110</v>
      </c>
      <c r="E99" s="113" t="s">
        <v>45</v>
      </c>
    </row>
    <row r="100" spans="1:5" s="13" customFormat="1" ht="51" x14ac:dyDescent="0.2">
      <c r="A100" s="153">
        <v>41577</v>
      </c>
      <c r="B100" s="151">
        <v>175.09</v>
      </c>
      <c r="C100" s="31" t="s">
        <v>95</v>
      </c>
      <c r="D100" s="118" t="s">
        <v>44</v>
      </c>
      <c r="E100" s="113" t="s">
        <v>45</v>
      </c>
    </row>
    <row r="101" spans="1:5" s="13" customFormat="1" ht="51" x14ac:dyDescent="0.2">
      <c r="A101" s="153">
        <v>41577</v>
      </c>
      <c r="B101" s="151">
        <v>179.34</v>
      </c>
      <c r="C101" s="31" t="s">
        <v>95</v>
      </c>
      <c r="D101" s="118" t="s">
        <v>48</v>
      </c>
      <c r="E101" s="113" t="s">
        <v>45</v>
      </c>
    </row>
    <row r="102" spans="1:5" s="13" customFormat="1" ht="51" x14ac:dyDescent="0.2">
      <c r="A102" s="153">
        <v>41577</v>
      </c>
      <c r="B102" s="151">
        <v>123.49</v>
      </c>
      <c r="C102" s="31" t="s">
        <v>95</v>
      </c>
      <c r="D102" s="118" t="s">
        <v>48</v>
      </c>
      <c r="E102" s="113" t="s">
        <v>45</v>
      </c>
    </row>
    <row r="103" spans="1:5" s="13" customFormat="1" x14ac:dyDescent="0.2">
      <c r="A103" s="154">
        <v>41578</v>
      </c>
      <c r="B103" s="157">
        <v>35.960499999999996</v>
      </c>
      <c r="C103" s="31" t="s">
        <v>64</v>
      </c>
      <c r="D103" s="118" t="s">
        <v>50</v>
      </c>
      <c r="E103" s="150" t="s">
        <v>43</v>
      </c>
    </row>
    <row r="104" spans="1:5" s="13" customFormat="1" ht="63.75" x14ac:dyDescent="0.2">
      <c r="A104" s="154">
        <v>41579</v>
      </c>
      <c r="B104" s="157">
        <v>11.994499999999999</v>
      </c>
      <c r="C104" s="31" t="s">
        <v>82</v>
      </c>
      <c r="D104" s="118" t="s">
        <v>50</v>
      </c>
      <c r="E104" s="150" t="s">
        <v>43</v>
      </c>
    </row>
    <row r="105" spans="1:5" s="13" customFormat="1" ht="51" x14ac:dyDescent="0.2">
      <c r="A105" s="154">
        <v>41586</v>
      </c>
      <c r="B105" s="157">
        <v>51.255499999999998</v>
      </c>
      <c r="C105" s="31" t="s">
        <v>83</v>
      </c>
      <c r="D105" s="118" t="s">
        <v>50</v>
      </c>
      <c r="E105" s="150" t="s">
        <v>43</v>
      </c>
    </row>
    <row r="106" spans="1:5" s="13" customFormat="1" ht="51" x14ac:dyDescent="0.2">
      <c r="A106" s="153">
        <v>41586</v>
      </c>
      <c r="B106" s="151">
        <v>43.665499999999994</v>
      </c>
      <c r="C106" s="31" t="s">
        <v>83</v>
      </c>
      <c r="D106" s="118" t="s">
        <v>50</v>
      </c>
      <c r="E106" s="113" t="s">
        <v>43</v>
      </c>
    </row>
    <row r="107" spans="1:5" s="13" customFormat="1" ht="25.5" x14ac:dyDescent="0.2">
      <c r="A107" s="154">
        <v>41586</v>
      </c>
      <c r="B107" s="157">
        <v>10.234999999999999</v>
      </c>
      <c r="C107" s="31" t="s">
        <v>84</v>
      </c>
      <c r="D107" s="118" t="s">
        <v>50</v>
      </c>
      <c r="E107" s="150" t="s">
        <v>43</v>
      </c>
    </row>
    <row r="108" spans="1:5" s="13" customFormat="1" x14ac:dyDescent="0.2">
      <c r="A108" s="154">
        <v>41592</v>
      </c>
      <c r="B108" s="157">
        <v>10.004999999999999</v>
      </c>
      <c r="C108" s="31" t="s">
        <v>85</v>
      </c>
      <c r="D108" s="118" t="s">
        <v>50</v>
      </c>
      <c r="E108" s="150" t="s">
        <v>43</v>
      </c>
    </row>
    <row r="109" spans="1:5" s="13" customFormat="1" x14ac:dyDescent="0.2">
      <c r="A109" s="154">
        <v>41592</v>
      </c>
      <c r="B109" s="157">
        <v>8.9009999999999998</v>
      </c>
      <c r="C109" s="31" t="s">
        <v>85</v>
      </c>
      <c r="D109" s="118" t="s">
        <v>50</v>
      </c>
      <c r="E109" s="150" t="s">
        <v>43</v>
      </c>
    </row>
    <row r="110" spans="1:5" s="13" customFormat="1" x14ac:dyDescent="0.2">
      <c r="A110" s="154">
        <v>41593</v>
      </c>
      <c r="B110" s="157">
        <v>33.108499999999999</v>
      </c>
      <c r="C110" s="31" t="s">
        <v>64</v>
      </c>
      <c r="D110" s="118" t="s">
        <v>50</v>
      </c>
      <c r="E110" s="150" t="s">
        <v>43</v>
      </c>
    </row>
    <row r="111" spans="1:5" s="13" customFormat="1" x14ac:dyDescent="0.2">
      <c r="A111" s="154">
        <v>41593</v>
      </c>
      <c r="B111" s="157">
        <v>26.518999999999995</v>
      </c>
      <c r="C111" s="31" t="s">
        <v>64</v>
      </c>
      <c r="D111" s="118" t="s">
        <v>50</v>
      </c>
      <c r="E111" s="150" t="s">
        <v>43</v>
      </c>
    </row>
    <row r="112" spans="1:5" s="13" customFormat="1" ht="38.25" x14ac:dyDescent="0.2">
      <c r="A112" s="153">
        <v>41593</v>
      </c>
      <c r="B112" s="151">
        <v>528.42999999999995</v>
      </c>
      <c r="C112" s="31" t="s">
        <v>101</v>
      </c>
      <c r="D112" s="118" t="s">
        <v>48</v>
      </c>
      <c r="E112" s="113" t="s">
        <v>45</v>
      </c>
    </row>
    <row r="113" spans="1:5" s="13" customFormat="1" ht="38.25" x14ac:dyDescent="0.2">
      <c r="A113" s="153">
        <v>41593</v>
      </c>
      <c r="B113" s="151">
        <v>98.27</v>
      </c>
      <c r="C113" s="31" t="s">
        <v>101</v>
      </c>
      <c r="D113" s="118" t="s">
        <v>44</v>
      </c>
      <c r="E113" s="113" t="s">
        <v>99</v>
      </c>
    </row>
    <row r="114" spans="1:5" s="13" customFormat="1" ht="25.5" x14ac:dyDescent="0.2">
      <c r="A114" s="154">
        <v>41598</v>
      </c>
      <c r="B114" s="157">
        <v>43.780499999999996</v>
      </c>
      <c r="C114" s="31" t="s">
        <v>86</v>
      </c>
      <c r="D114" s="118" t="s">
        <v>50</v>
      </c>
      <c r="E114" s="150" t="s">
        <v>43</v>
      </c>
    </row>
    <row r="115" spans="1:5" s="13" customFormat="1" x14ac:dyDescent="0.2">
      <c r="A115" s="154">
        <v>41598</v>
      </c>
      <c r="B115" s="157">
        <v>30.6935</v>
      </c>
      <c r="C115" s="31" t="s">
        <v>64</v>
      </c>
      <c r="D115" s="118" t="s">
        <v>50</v>
      </c>
      <c r="E115" s="150" t="s">
        <v>43</v>
      </c>
    </row>
    <row r="116" spans="1:5" s="13" customFormat="1" ht="63.75" x14ac:dyDescent="0.2">
      <c r="A116" s="153">
        <v>41598</v>
      </c>
      <c r="B116" s="151">
        <v>102.1</v>
      </c>
      <c r="C116" s="31" t="s">
        <v>102</v>
      </c>
      <c r="D116" s="118" t="s">
        <v>44</v>
      </c>
      <c r="E116" s="113" t="s">
        <v>46</v>
      </c>
    </row>
    <row r="117" spans="1:5" s="13" customFormat="1" ht="63.75" x14ac:dyDescent="0.2">
      <c r="A117" s="153">
        <v>41598</v>
      </c>
      <c r="B117" s="151">
        <v>592.88</v>
      </c>
      <c r="C117" s="31" t="s">
        <v>102</v>
      </c>
      <c r="D117" s="118" t="s">
        <v>48</v>
      </c>
      <c r="E117" s="113" t="s">
        <v>46</v>
      </c>
    </row>
    <row r="118" spans="1:5" s="13" customFormat="1" ht="25.5" x14ac:dyDescent="0.2">
      <c r="A118" s="154">
        <v>41599</v>
      </c>
      <c r="B118" s="157">
        <v>44.436</v>
      </c>
      <c r="C118" s="31" t="s">
        <v>87</v>
      </c>
      <c r="D118" s="118" t="s">
        <v>50</v>
      </c>
      <c r="E118" s="150" t="s">
        <v>43</v>
      </c>
    </row>
    <row r="119" spans="1:5" s="13" customFormat="1" x14ac:dyDescent="0.2">
      <c r="A119" s="154">
        <v>41600</v>
      </c>
      <c r="B119" s="157">
        <v>35.753499999999995</v>
      </c>
      <c r="C119" s="31" t="s">
        <v>64</v>
      </c>
      <c r="D119" s="118" t="s">
        <v>50</v>
      </c>
      <c r="E119" s="150" t="s">
        <v>43</v>
      </c>
    </row>
    <row r="120" spans="1:5" s="13" customFormat="1" x14ac:dyDescent="0.2">
      <c r="A120" s="153">
        <v>41600</v>
      </c>
      <c r="B120" s="151">
        <v>28.048499999999997</v>
      </c>
      <c r="C120" s="31" t="s">
        <v>64</v>
      </c>
      <c r="D120" s="118" t="s">
        <v>50</v>
      </c>
      <c r="E120" s="113" t="s">
        <v>43</v>
      </c>
    </row>
    <row r="121" spans="1:5" s="13" customFormat="1" x14ac:dyDescent="0.2">
      <c r="A121" s="154">
        <v>41600</v>
      </c>
      <c r="B121" s="157">
        <v>262.64</v>
      </c>
      <c r="C121" s="31" t="s">
        <v>96</v>
      </c>
      <c r="D121" s="118" t="s">
        <v>48</v>
      </c>
      <c r="E121" s="150" t="s">
        <v>45</v>
      </c>
    </row>
    <row r="122" spans="1:5" s="13" customFormat="1" x14ac:dyDescent="0.2">
      <c r="A122" s="154">
        <v>41607</v>
      </c>
      <c r="B122" s="157">
        <v>39.260999999999996</v>
      </c>
      <c r="C122" s="31" t="s">
        <v>88</v>
      </c>
      <c r="D122" s="118" t="s">
        <v>50</v>
      </c>
      <c r="E122" s="150" t="s">
        <v>43</v>
      </c>
    </row>
    <row r="123" spans="1:5" s="13" customFormat="1" ht="38.25" x14ac:dyDescent="0.2">
      <c r="A123" s="154">
        <v>41609</v>
      </c>
      <c r="B123" s="157">
        <v>13.638999999999998</v>
      </c>
      <c r="C123" s="31" t="s">
        <v>89</v>
      </c>
      <c r="D123" s="118" t="s">
        <v>50</v>
      </c>
      <c r="E123" s="150" t="s">
        <v>43</v>
      </c>
    </row>
    <row r="124" spans="1:5" s="13" customFormat="1" ht="38.25" x14ac:dyDescent="0.2">
      <c r="A124" s="154">
        <v>41609</v>
      </c>
      <c r="B124" s="157">
        <v>14.961499999999999</v>
      </c>
      <c r="C124" s="31" t="s">
        <v>89</v>
      </c>
      <c r="D124" s="118" t="s">
        <v>50</v>
      </c>
      <c r="E124" s="150" t="s">
        <v>43</v>
      </c>
    </row>
    <row r="125" spans="1:5" s="13" customFormat="1" ht="25.5" x14ac:dyDescent="0.2">
      <c r="A125" s="153">
        <v>41610</v>
      </c>
      <c r="B125" s="151">
        <v>10.890499999999999</v>
      </c>
      <c r="C125" s="31" t="s">
        <v>90</v>
      </c>
      <c r="D125" s="118" t="s">
        <v>50</v>
      </c>
      <c r="E125" s="113" t="s">
        <v>43</v>
      </c>
    </row>
    <row r="126" spans="1:5" s="13" customFormat="1" ht="25.5" x14ac:dyDescent="0.2">
      <c r="A126" s="154">
        <v>41610</v>
      </c>
      <c r="B126" s="157">
        <v>9.5794999999999995</v>
      </c>
      <c r="C126" s="31" t="s">
        <v>90</v>
      </c>
      <c r="D126" s="118" t="s">
        <v>50</v>
      </c>
      <c r="E126" s="150" t="s">
        <v>43</v>
      </c>
    </row>
    <row r="127" spans="1:5" s="13" customFormat="1" ht="25.5" x14ac:dyDescent="0.2">
      <c r="A127" s="154">
        <v>41610</v>
      </c>
      <c r="B127" s="157">
        <v>12.3165</v>
      </c>
      <c r="C127" s="31" t="s">
        <v>90</v>
      </c>
      <c r="D127" s="118" t="s">
        <v>50</v>
      </c>
      <c r="E127" s="150" t="s">
        <v>43</v>
      </c>
    </row>
    <row r="128" spans="1:5" s="13" customFormat="1" ht="25.5" x14ac:dyDescent="0.2">
      <c r="A128" s="154">
        <v>41611</v>
      </c>
      <c r="B128" s="157">
        <v>14.294499999999999</v>
      </c>
      <c r="C128" s="31" t="s">
        <v>90</v>
      </c>
      <c r="D128" s="118" t="s">
        <v>50</v>
      </c>
      <c r="E128" s="150" t="s">
        <v>43</v>
      </c>
    </row>
    <row r="129" spans="1:9" s="13" customFormat="1" x14ac:dyDescent="0.2">
      <c r="A129" s="154">
        <v>41612</v>
      </c>
      <c r="B129" s="157">
        <v>37.512999999999991</v>
      </c>
      <c r="C129" s="31" t="s">
        <v>91</v>
      </c>
      <c r="D129" s="118" t="s">
        <v>50</v>
      </c>
      <c r="E129" s="150" t="s">
        <v>43</v>
      </c>
    </row>
    <row r="130" spans="1:9" s="13" customFormat="1" x14ac:dyDescent="0.2">
      <c r="A130" s="153">
        <v>41612</v>
      </c>
      <c r="B130" s="151">
        <v>27.289499999999997</v>
      </c>
      <c r="C130" s="31" t="s">
        <v>64</v>
      </c>
      <c r="D130" s="118" t="s">
        <v>50</v>
      </c>
      <c r="E130" s="113" t="s">
        <v>43</v>
      </c>
    </row>
    <row r="131" spans="1:9" s="13" customFormat="1" x14ac:dyDescent="0.2">
      <c r="A131" s="154">
        <v>41612</v>
      </c>
      <c r="B131" s="157">
        <v>282.24</v>
      </c>
      <c r="C131" s="31" t="s">
        <v>97</v>
      </c>
      <c r="D131" s="118" t="s">
        <v>48</v>
      </c>
      <c r="E131" s="150" t="s">
        <v>45</v>
      </c>
    </row>
    <row r="132" spans="1:9" s="13" customFormat="1" x14ac:dyDescent="0.2">
      <c r="A132" s="154">
        <v>41612</v>
      </c>
      <c r="B132" s="157">
        <v>249.11</v>
      </c>
      <c r="C132" s="31" t="s">
        <v>97</v>
      </c>
      <c r="D132" s="118" t="s">
        <v>48</v>
      </c>
      <c r="E132" s="150" t="s">
        <v>45</v>
      </c>
    </row>
    <row r="133" spans="1:9" s="31" customFormat="1" ht="25.5" x14ac:dyDescent="0.2">
      <c r="A133" s="155" t="s">
        <v>98</v>
      </c>
      <c r="B133" s="151">
        <f>575*1.15</f>
        <v>661.25</v>
      </c>
      <c r="C133" s="31" t="s">
        <v>49</v>
      </c>
      <c r="D133" s="118" t="s">
        <v>48</v>
      </c>
      <c r="E133" s="113" t="s">
        <v>51</v>
      </c>
    </row>
    <row r="134" spans="1:9" s="13" customFormat="1" x14ac:dyDescent="0.2">
      <c r="A134" s="100"/>
      <c r="D134" s="110"/>
      <c r="E134" s="111"/>
    </row>
    <row r="135" spans="1:9" s="13" customFormat="1" ht="16.5" customHeight="1" x14ac:dyDescent="0.2">
      <c r="A135" s="23"/>
      <c r="D135" s="110"/>
      <c r="E135" s="111"/>
    </row>
    <row r="136" spans="1:9" s="15" customFormat="1" ht="46.5" customHeight="1" x14ac:dyDescent="0.2">
      <c r="A136" s="63" t="s">
        <v>33</v>
      </c>
      <c r="B136" s="134">
        <f>SUM(B30:B134)</f>
        <v>9439.1960000000017</v>
      </c>
      <c r="C136" s="16"/>
      <c r="D136" s="121"/>
      <c r="E136" s="122"/>
      <c r="I136" s="13"/>
    </row>
    <row r="137" spans="1:9" s="13" customFormat="1" ht="13.5" thickBot="1" x14ac:dyDescent="0.25">
      <c r="A137" s="25"/>
      <c r="B137" s="17" t="s">
        <v>28</v>
      </c>
      <c r="C137" s="18"/>
      <c r="D137" s="123"/>
      <c r="E137" s="124"/>
    </row>
    <row r="138" spans="1:9" x14ac:dyDescent="0.2">
      <c r="A138" s="23"/>
      <c r="B138" s="13"/>
      <c r="C138" s="13"/>
      <c r="D138" s="110"/>
      <c r="E138" s="111"/>
      <c r="I138" s="13"/>
    </row>
    <row r="139" spans="1:9" x14ac:dyDescent="0.2">
      <c r="A139" s="23"/>
      <c r="B139" s="13"/>
      <c r="C139" s="13"/>
      <c r="D139" s="110"/>
      <c r="E139" s="111"/>
      <c r="I139" s="13"/>
    </row>
    <row r="140" spans="1:9" x14ac:dyDescent="0.2">
      <c r="A140" s="23"/>
      <c r="B140" s="13"/>
      <c r="C140" s="13"/>
      <c r="D140" s="110"/>
      <c r="E140" s="111"/>
      <c r="I140" s="13"/>
    </row>
    <row r="141" spans="1:9" ht="25.5" x14ac:dyDescent="0.2">
      <c r="A141" s="23" t="s">
        <v>29</v>
      </c>
      <c r="B141" s="13"/>
      <c r="C141" s="13"/>
      <c r="D141" s="110"/>
      <c r="E141" s="111"/>
      <c r="I141" s="13"/>
    </row>
    <row r="142" spans="1:9" x14ac:dyDescent="0.2">
      <c r="A142" s="23"/>
      <c r="B142" s="13"/>
      <c r="C142" s="13"/>
      <c r="D142" s="110"/>
      <c r="E142" s="111"/>
      <c r="I142" s="13"/>
    </row>
    <row r="143" spans="1:9" x14ac:dyDescent="0.2">
      <c r="A143" s="23"/>
      <c r="B143" s="13"/>
      <c r="C143" s="13"/>
      <c r="D143" s="110"/>
      <c r="E143" s="111"/>
      <c r="I143" s="13"/>
    </row>
    <row r="144" spans="1:9" x14ac:dyDescent="0.2">
      <c r="A144" s="26"/>
      <c r="B144" s="1"/>
      <c r="C144" s="1"/>
      <c r="D144" s="125"/>
      <c r="E144" s="126"/>
      <c r="I144" s="13"/>
    </row>
    <row r="145" spans="2:9" x14ac:dyDescent="0.2">
      <c r="I145" s="13"/>
    </row>
    <row r="146" spans="2:9" x14ac:dyDescent="0.2">
      <c r="I146" s="13"/>
    </row>
    <row r="147" spans="2:9" x14ac:dyDescent="0.2">
      <c r="B147" s="131"/>
      <c r="I147" s="13"/>
    </row>
    <row r="148" spans="2:9" x14ac:dyDescent="0.2">
      <c r="B148" s="128"/>
      <c r="I148" s="13"/>
    </row>
    <row r="149" spans="2:9" x14ac:dyDescent="0.2">
      <c r="B149" s="131"/>
      <c r="I149" s="13"/>
    </row>
    <row r="150" spans="2:9" x14ac:dyDescent="0.2">
      <c r="I150" s="13"/>
    </row>
    <row r="151" spans="2:9" x14ac:dyDescent="0.2">
      <c r="B151" s="131"/>
      <c r="I151" s="13"/>
    </row>
    <row r="152" spans="2:9" x14ac:dyDescent="0.2">
      <c r="B152" s="131"/>
      <c r="I152" s="13"/>
    </row>
    <row r="154" spans="2:9" x14ac:dyDescent="0.2">
      <c r="B154" s="131"/>
      <c r="D154" s="133"/>
    </row>
  </sheetData>
  <sortState ref="A30:E135">
    <sortCondition ref="A30:A135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7" zoomScale="80" zoomScaleNormal="80" workbookViewId="0">
      <selection activeCell="C27" sqref="C27"/>
    </sheetView>
  </sheetViews>
  <sheetFormatPr defaultRowHeight="12.75" x14ac:dyDescent="0.2"/>
  <cols>
    <col min="1" max="1" width="23.85546875" style="31" customWidth="1"/>
    <col min="2" max="2" width="23.140625" style="31" customWidth="1"/>
    <col min="3" max="3" width="27.42578125" style="31" customWidth="1"/>
    <col min="4" max="4" width="27.140625" style="31" customWidth="1"/>
    <col min="5" max="5" width="28.140625" style="31" customWidth="1"/>
    <col min="6" max="16384" width="9.140625" style="32"/>
  </cols>
  <sheetData>
    <row r="1" spans="1:5" s="31" customFormat="1" ht="36" customHeight="1" x14ac:dyDescent="0.2">
      <c r="A1" s="82" t="s">
        <v>31</v>
      </c>
      <c r="B1" s="135" t="s">
        <v>38</v>
      </c>
      <c r="C1" s="136"/>
      <c r="D1" s="136"/>
      <c r="E1" s="137"/>
    </row>
    <row r="2" spans="1:5" s="6" customFormat="1" ht="35.25" customHeight="1" x14ac:dyDescent="0.2">
      <c r="A2" s="80" t="s">
        <v>23</v>
      </c>
      <c r="B2" s="81" t="s">
        <v>39</v>
      </c>
      <c r="C2" s="80" t="s">
        <v>24</v>
      </c>
      <c r="D2" s="92">
        <v>41456</v>
      </c>
      <c r="E2" s="92">
        <v>41639</v>
      </c>
    </row>
    <row r="3" spans="1:5" s="30" customFormat="1" ht="35.25" customHeight="1" x14ac:dyDescent="0.25">
      <c r="A3" s="161" t="s">
        <v>32</v>
      </c>
      <c r="B3" s="162"/>
      <c r="C3" s="162"/>
      <c r="D3" s="162"/>
      <c r="E3" s="163"/>
    </row>
    <row r="4" spans="1:5" s="6" customFormat="1" ht="31.5" x14ac:dyDescent="0.25">
      <c r="A4" s="57" t="s">
        <v>9</v>
      </c>
      <c r="B4" s="58" t="s">
        <v>1</v>
      </c>
      <c r="C4" s="9"/>
      <c r="D4" s="9"/>
      <c r="E4" s="43"/>
    </row>
    <row r="5" spans="1:5" ht="25.5" x14ac:dyDescent="0.2">
      <c r="A5" s="46" t="s">
        <v>2</v>
      </c>
      <c r="B5" s="3" t="s">
        <v>28</v>
      </c>
      <c r="C5" s="3" t="s">
        <v>10</v>
      </c>
      <c r="D5" s="3" t="s">
        <v>11</v>
      </c>
      <c r="E5" s="22" t="s">
        <v>5</v>
      </c>
    </row>
    <row r="6" spans="1:5" x14ac:dyDescent="0.2">
      <c r="A6" s="39"/>
      <c r="E6" s="40"/>
    </row>
    <row r="7" spans="1:5" x14ac:dyDescent="0.2">
      <c r="A7" s="39"/>
      <c r="E7" s="40"/>
    </row>
    <row r="8" spans="1:5" x14ac:dyDescent="0.2">
      <c r="A8" s="39"/>
      <c r="E8" s="40"/>
    </row>
    <row r="9" spans="1:5" x14ac:dyDescent="0.2">
      <c r="A9" s="39"/>
      <c r="E9" s="40"/>
    </row>
    <row r="10" spans="1:5" x14ac:dyDescent="0.2">
      <c r="A10" s="139" t="s">
        <v>40</v>
      </c>
      <c r="E10" s="40"/>
    </row>
    <row r="11" spans="1:5" x14ac:dyDescent="0.2">
      <c r="A11" s="39"/>
      <c r="E11" s="40"/>
    </row>
    <row r="12" spans="1:5" x14ac:dyDescent="0.2">
      <c r="A12" s="39"/>
      <c r="E12" s="40"/>
    </row>
    <row r="13" spans="1:5" x14ac:dyDescent="0.2">
      <c r="A13" s="39"/>
      <c r="E13" s="40"/>
    </row>
    <row r="14" spans="1:5" x14ac:dyDescent="0.2">
      <c r="A14" s="39"/>
      <c r="E14" s="40"/>
    </row>
    <row r="15" spans="1:5" ht="11.25" customHeight="1" x14ac:dyDescent="0.2">
      <c r="A15" s="39"/>
      <c r="E15" s="40"/>
    </row>
    <row r="16" spans="1:5" hidden="1" x14ac:dyDescent="0.2">
      <c r="A16" s="39"/>
      <c r="E16" s="40"/>
    </row>
    <row r="17" spans="1:5" s="35" customFormat="1" ht="25.5" customHeight="1" x14ac:dyDescent="0.2">
      <c r="A17" s="39"/>
      <c r="B17" s="31"/>
      <c r="C17" s="31"/>
      <c r="D17" s="31"/>
      <c r="E17" s="40"/>
    </row>
    <row r="18" spans="1:5" ht="31.5" x14ac:dyDescent="0.25">
      <c r="A18" s="64" t="s">
        <v>9</v>
      </c>
      <c r="B18" s="65" t="s">
        <v>25</v>
      </c>
      <c r="C18" s="10">
        <v>0</v>
      </c>
      <c r="D18" s="10"/>
      <c r="E18" s="48"/>
    </row>
    <row r="19" spans="1:5" x14ac:dyDescent="0.2">
      <c r="A19" s="44" t="s">
        <v>2</v>
      </c>
      <c r="B19" s="4" t="s">
        <v>28</v>
      </c>
      <c r="C19" s="4"/>
      <c r="D19" s="4"/>
      <c r="E19" s="45"/>
    </row>
    <row r="20" spans="1:5" x14ac:dyDescent="0.2">
      <c r="A20" s="39"/>
      <c r="E20" s="40"/>
    </row>
    <row r="21" spans="1:5" x14ac:dyDescent="0.2">
      <c r="A21" s="39"/>
      <c r="E21" s="40"/>
    </row>
    <row r="22" spans="1:5" x14ac:dyDescent="0.2">
      <c r="A22" s="39"/>
      <c r="E22" s="40"/>
    </row>
    <row r="23" spans="1:5" x14ac:dyDescent="0.2">
      <c r="A23" s="139" t="s">
        <v>40</v>
      </c>
      <c r="E23" s="40"/>
    </row>
    <row r="24" spans="1:5" x14ac:dyDescent="0.2">
      <c r="A24" s="39"/>
      <c r="E24" s="40"/>
    </row>
    <row r="25" spans="1:5" x14ac:dyDescent="0.2">
      <c r="A25" s="39"/>
      <c r="E25" s="40"/>
    </row>
    <row r="26" spans="1:5" s="36" customFormat="1" ht="48" customHeight="1" x14ac:dyDescent="0.2">
      <c r="A26" s="39"/>
      <c r="B26" s="31"/>
      <c r="C26" s="31"/>
      <c r="D26" s="31"/>
      <c r="E26" s="40"/>
    </row>
    <row r="27" spans="1:5" ht="45" x14ac:dyDescent="0.2">
      <c r="A27" s="66" t="s">
        <v>36</v>
      </c>
      <c r="B27" s="49">
        <v>0</v>
      </c>
      <c r="C27" s="50"/>
      <c r="D27" s="51"/>
      <c r="E27" s="52"/>
    </row>
    <row r="28" spans="1:5" x14ac:dyDescent="0.2">
      <c r="A28" s="53"/>
      <c r="B28" s="3" t="s">
        <v>28</v>
      </c>
      <c r="C28" s="54"/>
      <c r="D28" s="54"/>
      <c r="E28" s="55"/>
    </row>
    <row r="29" spans="1:5" x14ac:dyDescent="0.2">
      <c r="A29" s="39"/>
      <c r="E29" s="40"/>
    </row>
    <row r="30" spans="1:5" x14ac:dyDescent="0.2">
      <c r="A30" s="39"/>
      <c r="E30" s="40"/>
    </row>
    <row r="31" spans="1:5" x14ac:dyDescent="0.2">
      <c r="A31" s="39"/>
      <c r="E31" s="40"/>
    </row>
    <row r="32" spans="1:5" ht="25.5" x14ac:dyDescent="0.2">
      <c r="A32" s="23" t="s">
        <v>29</v>
      </c>
      <c r="E32" s="40"/>
    </row>
    <row r="33" spans="1:5" x14ac:dyDescent="0.2">
      <c r="A33" s="39"/>
      <c r="E33" s="40"/>
    </row>
    <row r="34" spans="1:5" x14ac:dyDescent="0.2">
      <c r="A34" s="39"/>
      <c r="E34" s="40"/>
    </row>
    <row r="35" spans="1:5" x14ac:dyDescent="0.2">
      <c r="A35" s="41"/>
      <c r="B35" s="27"/>
      <c r="C35" s="27"/>
      <c r="D35" s="27"/>
      <c r="E35" s="42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A15" sqref="A15"/>
    </sheetView>
  </sheetViews>
  <sheetFormatPr defaultRowHeight="12.75" x14ac:dyDescent="0.2"/>
  <cols>
    <col min="1" max="1" width="23.85546875" style="67" customWidth="1"/>
    <col min="2" max="2" width="23.140625" style="67" customWidth="1"/>
    <col min="3" max="3" width="27.42578125" style="67" customWidth="1"/>
    <col min="4" max="4" width="27.140625" style="67" customWidth="1"/>
    <col min="5" max="5" width="28.140625" style="67" customWidth="1"/>
    <col min="6" max="16384" width="9.140625" style="72"/>
  </cols>
  <sheetData>
    <row r="1" spans="1:5" ht="34.5" customHeight="1" x14ac:dyDescent="0.2">
      <c r="A1" s="19" t="s">
        <v>31</v>
      </c>
      <c r="B1" s="5" t="s">
        <v>38</v>
      </c>
      <c r="C1" s="5"/>
      <c r="D1" s="5"/>
      <c r="E1" s="20"/>
    </row>
    <row r="2" spans="1:5" ht="30" customHeight="1" x14ac:dyDescent="0.2">
      <c r="A2" s="77" t="s">
        <v>23</v>
      </c>
      <c r="B2" s="83" t="s">
        <v>39</v>
      </c>
      <c r="C2" s="79" t="s">
        <v>24</v>
      </c>
      <c r="D2" s="88">
        <v>41456</v>
      </c>
      <c r="E2" s="89">
        <v>41639</v>
      </c>
    </row>
    <row r="3" spans="1:5" ht="18" x14ac:dyDescent="0.2">
      <c r="A3" s="164" t="s">
        <v>34</v>
      </c>
      <c r="B3" s="165"/>
      <c r="C3" s="165"/>
      <c r="D3" s="165"/>
      <c r="E3" s="166"/>
    </row>
    <row r="4" spans="1:5" ht="20.25" customHeight="1" x14ac:dyDescent="0.25">
      <c r="A4" s="57" t="s">
        <v>16</v>
      </c>
      <c r="B4" s="9"/>
      <c r="C4" s="9"/>
      <c r="D4" s="9"/>
      <c r="E4" s="43"/>
    </row>
    <row r="5" spans="1:5" ht="19.5" customHeight="1" x14ac:dyDescent="0.2">
      <c r="A5" s="46" t="s">
        <v>2</v>
      </c>
      <c r="B5" s="3" t="s">
        <v>17</v>
      </c>
      <c r="C5" s="3" t="s">
        <v>18</v>
      </c>
      <c r="D5" s="3" t="s">
        <v>19</v>
      </c>
      <c r="E5" s="22"/>
    </row>
    <row r="6" spans="1:5" x14ac:dyDescent="0.2">
      <c r="A6" s="68"/>
      <c r="E6" s="69"/>
    </row>
    <row r="7" spans="1:5" x14ac:dyDescent="0.2">
      <c r="A7" s="68"/>
      <c r="E7" s="69"/>
    </row>
    <row r="8" spans="1:5" x14ac:dyDescent="0.2">
      <c r="A8" s="139" t="s">
        <v>40</v>
      </c>
      <c r="E8" s="69"/>
    </row>
    <row r="9" spans="1:5" x14ac:dyDescent="0.2">
      <c r="A9" s="68"/>
      <c r="E9" s="69"/>
    </row>
    <row r="10" spans="1:5" x14ac:dyDescent="0.2">
      <c r="A10" s="68"/>
      <c r="E10" s="69"/>
    </row>
    <row r="11" spans="1:5" s="73" customFormat="1" ht="27" customHeight="1" x14ac:dyDescent="0.25">
      <c r="A11" s="61" t="s">
        <v>20</v>
      </c>
      <c r="B11" s="11"/>
      <c r="C11" s="11"/>
      <c r="D11" s="11"/>
      <c r="E11" s="47"/>
    </row>
    <row r="12" spans="1:5" x14ac:dyDescent="0.2">
      <c r="A12" s="46" t="s">
        <v>2</v>
      </c>
      <c r="B12" s="3" t="s">
        <v>17</v>
      </c>
      <c r="C12" s="3" t="s">
        <v>21</v>
      </c>
      <c r="D12" s="3" t="s">
        <v>22</v>
      </c>
      <c r="E12" s="22"/>
    </row>
    <row r="13" spans="1:5" x14ac:dyDescent="0.2">
      <c r="A13" s="68"/>
      <c r="E13" s="69"/>
    </row>
    <row r="14" spans="1:5" x14ac:dyDescent="0.2">
      <c r="A14" s="68"/>
      <c r="E14" s="69"/>
    </row>
    <row r="15" spans="1:5" x14ac:dyDescent="0.2">
      <c r="A15" s="138" t="s">
        <v>40</v>
      </c>
      <c r="E15" s="69"/>
    </row>
    <row r="16" spans="1:5" x14ac:dyDescent="0.2">
      <c r="A16" s="68"/>
      <c r="E16" s="69"/>
    </row>
    <row r="17" spans="1:5" x14ac:dyDescent="0.2">
      <c r="A17" s="68"/>
      <c r="E17" s="69"/>
    </row>
    <row r="18" spans="1:5" x14ac:dyDescent="0.2">
      <c r="A18" s="68"/>
      <c r="E18" s="69"/>
    </row>
    <row r="19" spans="1:5" ht="102" x14ac:dyDescent="0.2">
      <c r="A19" s="68" t="s">
        <v>35</v>
      </c>
      <c r="E19" s="69"/>
    </row>
    <row r="20" spans="1:5" x14ac:dyDescent="0.2">
      <c r="A20" s="68"/>
      <c r="E20" s="69"/>
    </row>
    <row r="21" spans="1:5" ht="45" x14ac:dyDescent="0.2">
      <c r="A21" s="66" t="s">
        <v>37</v>
      </c>
      <c r="B21" s="49"/>
      <c r="C21" s="50"/>
      <c r="D21" s="51"/>
      <c r="E21" s="52"/>
    </row>
    <row r="22" spans="1:5" x14ac:dyDescent="0.2">
      <c r="A22" s="53"/>
      <c r="B22" s="3" t="s">
        <v>28</v>
      </c>
      <c r="C22" s="54"/>
      <c r="D22" s="54"/>
      <c r="E22" s="55"/>
    </row>
    <row r="23" spans="1:5" x14ac:dyDescent="0.2">
      <c r="A23" s="68"/>
      <c r="E23" s="69"/>
    </row>
    <row r="24" spans="1:5" x14ac:dyDescent="0.2">
      <c r="A24" s="68"/>
      <c r="E24" s="69"/>
    </row>
    <row r="25" spans="1:5" x14ac:dyDescent="0.2">
      <c r="A25" s="70"/>
      <c r="B25" s="56"/>
      <c r="C25" s="56"/>
      <c r="D25" s="56"/>
      <c r="E25" s="71"/>
    </row>
    <row r="28" spans="1:5" ht="25.5" x14ac:dyDescent="0.2">
      <c r="A28" s="23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17" workbookViewId="0">
      <selection activeCell="B32" sqref="B32"/>
    </sheetView>
  </sheetViews>
  <sheetFormatPr defaultRowHeight="12.75" x14ac:dyDescent="0.2"/>
  <cols>
    <col min="1" max="1" width="23.85546875" style="28" customWidth="1"/>
    <col min="2" max="2" width="23.140625" style="28" customWidth="1"/>
    <col min="3" max="3" width="30.7109375" style="28" customWidth="1"/>
    <col min="4" max="4" width="27.140625" style="28" customWidth="1"/>
    <col min="5" max="5" width="28.140625" style="28" customWidth="1"/>
    <col min="6" max="8" width="9.140625" style="29"/>
    <col min="9" max="9" width="29.7109375" style="29" customWidth="1"/>
    <col min="10" max="16384" width="9.140625" style="29"/>
  </cols>
  <sheetData>
    <row r="1" spans="1:9" ht="39.75" customHeight="1" x14ac:dyDescent="0.2">
      <c r="A1" s="82" t="s">
        <v>31</v>
      </c>
      <c r="B1" s="76" t="s">
        <v>38</v>
      </c>
      <c r="C1" s="76"/>
      <c r="D1" s="37"/>
      <c r="E1" s="38"/>
    </row>
    <row r="2" spans="1:9" ht="29.25" customHeight="1" x14ac:dyDescent="0.2">
      <c r="A2" s="80" t="s">
        <v>23</v>
      </c>
      <c r="B2" s="81" t="s">
        <v>39</v>
      </c>
      <c r="C2" s="80" t="s">
        <v>24</v>
      </c>
      <c r="D2" s="90">
        <v>41609</v>
      </c>
      <c r="E2" s="91">
        <v>41639</v>
      </c>
    </row>
    <row r="3" spans="1:9" ht="29.25" customHeight="1" x14ac:dyDescent="0.2">
      <c r="A3" s="167" t="s">
        <v>12</v>
      </c>
      <c r="B3" s="168"/>
      <c r="C3" s="168"/>
      <c r="D3" s="168"/>
      <c r="E3" s="169"/>
    </row>
    <row r="4" spans="1:9" ht="39.75" customHeight="1" x14ac:dyDescent="0.25">
      <c r="A4" s="57" t="s">
        <v>12</v>
      </c>
      <c r="B4" s="58" t="s">
        <v>1</v>
      </c>
      <c r="C4" s="9"/>
      <c r="D4" s="9"/>
      <c r="E4" s="43"/>
    </row>
    <row r="5" spans="1:9" ht="25.5" x14ac:dyDescent="0.2">
      <c r="A5" s="46" t="s">
        <v>2</v>
      </c>
      <c r="B5" s="3" t="s">
        <v>3</v>
      </c>
      <c r="C5" s="3" t="s">
        <v>13</v>
      </c>
      <c r="D5" s="3"/>
      <c r="E5" s="22" t="s">
        <v>14</v>
      </c>
    </row>
    <row r="6" spans="1:9" x14ac:dyDescent="0.2">
      <c r="A6" s="39"/>
      <c r="B6" s="31"/>
      <c r="C6" s="31"/>
      <c r="D6" s="31"/>
      <c r="E6" s="40"/>
    </row>
    <row r="7" spans="1:9" x14ac:dyDescent="0.2">
      <c r="A7" s="39"/>
      <c r="B7" s="31"/>
      <c r="C7" s="31"/>
      <c r="D7" s="31"/>
      <c r="E7" s="40"/>
    </row>
    <row r="8" spans="1:9" x14ac:dyDescent="0.2">
      <c r="A8" s="96"/>
      <c r="B8" s="95"/>
      <c r="C8" s="31"/>
      <c r="D8" s="31"/>
      <c r="E8" s="40"/>
      <c r="I8" s="94"/>
    </row>
    <row r="9" spans="1:9" x14ac:dyDescent="0.2">
      <c r="A9" s="96"/>
      <c r="B9" s="95"/>
      <c r="C9" s="13"/>
      <c r="D9" s="31"/>
      <c r="E9" s="40"/>
      <c r="I9" s="94"/>
    </row>
    <row r="10" spans="1:9" x14ac:dyDescent="0.2">
      <c r="A10" s="96" t="s">
        <v>40</v>
      </c>
      <c r="B10" s="95"/>
      <c r="C10" s="31"/>
      <c r="D10" s="31"/>
      <c r="E10" s="40"/>
      <c r="I10" s="94"/>
    </row>
    <row r="11" spans="1:9" x14ac:dyDescent="0.2">
      <c r="A11" s="96"/>
      <c r="B11" s="95"/>
      <c r="C11" s="31"/>
      <c r="D11" s="31"/>
      <c r="E11" s="40"/>
      <c r="I11" s="94"/>
    </row>
    <row r="12" spans="1:9" x14ac:dyDescent="0.2">
      <c r="A12" s="98"/>
      <c r="B12" s="95"/>
      <c r="C12" s="31"/>
      <c r="D12" s="36"/>
      <c r="E12" s="40"/>
      <c r="I12" s="94"/>
    </row>
    <row r="13" spans="1:9" x14ac:dyDescent="0.2">
      <c r="A13" s="98"/>
      <c r="B13" s="95"/>
      <c r="C13" s="31"/>
      <c r="D13" s="36"/>
      <c r="E13" s="40"/>
      <c r="I13" s="94"/>
    </row>
    <row r="14" spans="1:9" x14ac:dyDescent="0.2">
      <c r="A14" s="39"/>
      <c r="B14" s="31"/>
      <c r="C14" s="31"/>
      <c r="D14" s="31"/>
      <c r="E14" s="40"/>
      <c r="I14" s="94"/>
    </row>
    <row r="15" spans="1:9" ht="31.5" x14ac:dyDescent="0.25">
      <c r="A15" s="57" t="s">
        <v>12</v>
      </c>
      <c r="B15" s="58" t="s">
        <v>25</v>
      </c>
      <c r="C15" s="97">
        <f>SUM(B8:B13)</f>
        <v>0</v>
      </c>
      <c r="D15" s="9"/>
      <c r="E15" s="43"/>
    </row>
    <row r="16" spans="1:9" ht="15" customHeight="1" x14ac:dyDescent="0.2">
      <c r="A16" s="46" t="s">
        <v>2</v>
      </c>
      <c r="B16" s="3" t="s">
        <v>3</v>
      </c>
      <c r="C16" s="3"/>
      <c r="D16" s="3"/>
      <c r="E16" s="22"/>
    </row>
    <row r="17" spans="1:8" x14ac:dyDescent="0.2">
      <c r="A17" s="39"/>
      <c r="B17" s="31"/>
      <c r="C17" s="31"/>
      <c r="D17" s="31"/>
      <c r="E17" s="40"/>
    </row>
    <row r="18" spans="1:8" x14ac:dyDescent="0.2">
      <c r="A18" s="39"/>
      <c r="B18" s="31"/>
      <c r="C18" s="31"/>
      <c r="D18" s="31"/>
      <c r="E18" s="40"/>
    </row>
    <row r="19" spans="1:8" x14ac:dyDescent="0.2">
      <c r="A19" s="96">
        <v>41596</v>
      </c>
      <c r="B19" s="156">
        <f>845.1*1.15</f>
        <v>971.8649999999999</v>
      </c>
      <c r="C19" s="31" t="s">
        <v>57</v>
      </c>
      <c r="D19" s="31" t="s">
        <v>56</v>
      </c>
      <c r="E19" s="40" t="s">
        <v>43</v>
      </c>
    </row>
    <row r="20" spans="1:8" ht="25.5" x14ac:dyDescent="0.2">
      <c r="A20" s="96">
        <v>41625</v>
      </c>
      <c r="B20" s="156">
        <f>805*1.15</f>
        <v>925.74999999999989</v>
      </c>
      <c r="C20" s="94" t="s">
        <v>42</v>
      </c>
      <c r="D20" s="31" t="s">
        <v>54</v>
      </c>
      <c r="E20" s="40" t="s">
        <v>43</v>
      </c>
    </row>
    <row r="21" spans="1:8" s="143" customFormat="1" ht="38.25" x14ac:dyDescent="0.2">
      <c r="A21" s="98">
        <v>41503</v>
      </c>
      <c r="B21" s="156">
        <f>100*1.15</f>
        <v>114.99999999999999</v>
      </c>
      <c r="C21" s="36" t="s">
        <v>60</v>
      </c>
      <c r="D21" s="36" t="s">
        <v>52</v>
      </c>
      <c r="E21" s="142" t="s">
        <v>45</v>
      </c>
    </row>
    <row r="22" spans="1:8" s="143" customFormat="1" ht="25.5" x14ac:dyDescent="0.2">
      <c r="A22" s="141">
        <v>41542</v>
      </c>
      <c r="B22" s="156">
        <f>750*1.15</f>
        <v>862.49999999999989</v>
      </c>
      <c r="C22" s="36" t="s">
        <v>59</v>
      </c>
      <c r="D22" s="36" t="s">
        <v>52</v>
      </c>
      <c r="E22" s="142" t="s">
        <v>45</v>
      </c>
    </row>
    <row r="23" spans="1:8" ht="25.5" x14ac:dyDescent="0.2">
      <c r="A23" s="141">
        <v>41569</v>
      </c>
      <c r="B23" s="156">
        <f>923.04*1.15</f>
        <v>1061.4959999999999</v>
      </c>
      <c r="C23" s="31" t="s">
        <v>90</v>
      </c>
      <c r="D23" s="36" t="s">
        <v>52</v>
      </c>
      <c r="E23" s="40" t="s">
        <v>43</v>
      </c>
    </row>
    <row r="24" spans="1:8" x14ac:dyDescent="0.2">
      <c r="A24" s="101"/>
      <c r="B24" s="156"/>
      <c r="C24" s="31"/>
      <c r="D24" s="31"/>
      <c r="E24" s="40"/>
    </row>
    <row r="25" spans="1:8" ht="25.5" x14ac:dyDescent="0.2">
      <c r="A25" s="93">
        <v>41456</v>
      </c>
      <c r="B25" s="156">
        <v>184.16</v>
      </c>
      <c r="C25" s="31" t="s">
        <v>41</v>
      </c>
      <c r="D25" s="31" t="s">
        <v>55</v>
      </c>
      <c r="E25" s="40"/>
      <c r="H25" s="132"/>
    </row>
    <row r="26" spans="1:8" ht="25.5" x14ac:dyDescent="0.2">
      <c r="A26" s="93">
        <v>41487</v>
      </c>
      <c r="B26" s="156">
        <f>-82.78*1.15</f>
        <v>-95.196999999999989</v>
      </c>
      <c r="C26" s="31" t="s">
        <v>111</v>
      </c>
      <c r="D26" s="31" t="s">
        <v>55</v>
      </c>
      <c r="E26" s="40"/>
      <c r="H26" s="132"/>
    </row>
    <row r="27" spans="1:8" ht="25.5" x14ac:dyDescent="0.2">
      <c r="A27" s="93">
        <v>41487</v>
      </c>
      <c r="B27" s="156">
        <v>97.18</v>
      </c>
      <c r="C27" s="31" t="s">
        <v>41</v>
      </c>
      <c r="D27" s="31" t="s">
        <v>55</v>
      </c>
      <c r="E27" s="40"/>
    </row>
    <row r="28" spans="1:8" ht="25.5" x14ac:dyDescent="0.2">
      <c r="A28" s="93">
        <v>41518</v>
      </c>
      <c r="B28" s="156">
        <v>71.3</v>
      </c>
      <c r="C28" s="31" t="s">
        <v>41</v>
      </c>
      <c r="D28" s="31" t="s">
        <v>55</v>
      </c>
      <c r="E28" s="40"/>
      <c r="H28" s="140"/>
    </row>
    <row r="29" spans="1:8" ht="25.5" x14ac:dyDescent="0.2">
      <c r="A29" s="93">
        <v>41548</v>
      </c>
      <c r="B29" s="156">
        <v>84.6</v>
      </c>
      <c r="C29" s="31" t="s">
        <v>41</v>
      </c>
      <c r="D29" s="31" t="s">
        <v>55</v>
      </c>
      <c r="E29" s="40"/>
      <c r="H29" s="140"/>
    </row>
    <row r="30" spans="1:8" ht="25.5" x14ac:dyDescent="0.2">
      <c r="A30" s="93">
        <v>41579</v>
      </c>
      <c r="B30" s="156">
        <v>78.400000000000006</v>
      </c>
      <c r="C30" s="31" t="s">
        <v>41</v>
      </c>
      <c r="D30" s="31" t="s">
        <v>55</v>
      </c>
      <c r="E30" s="40"/>
      <c r="H30" s="140"/>
    </row>
    <row r="31" spans="1:8" ht="25.5" x14ac:dyDescent="0.2">
      <c r="A31" s="93">
        <v>41609</v>
      </c>
      <c r="B31" s="156">
        <v>58.06</v>
      </c>
      <c r="C31" s="31" t="s">
        <v>41</v>
      </c>
      <c r="D31" s="31" t="s">
        <v>55</v>
      </c>
      <c r="E31" s="40"/>
      <c r="H31" s="140"/>
    </row>
    <row r="32" spans="1:8" ht="15" x14ac:dyDescent="0.2">
      <c r="A32" s="39"/>
      <c r="B32" s="31"/>
      <c r="C32" s="31"/>
      <c r="D32" s="31"/>
      <c r="E32" s="40"/>
      <c r="H32" s="140"/>
    </row>
    <row r="33" spans="1:5" x14ac:dyDescent="0.2">
      <c r="A33" s="39"/>
      <c r="B33" s="31"/>
      <c r="C33" s="31"/>
      <c r="D33" s="31"/>
      <c r="E33" s="40"/>
    </row>
    <row r="34" spans="1:5" x14ac:dyDescent="0.2">
      <c r="A34" s="39"/>
      <c r="B34" s="31"/>
      <c r="C34" s="31"/>
      <c r="D34" s="31"/>
      <c r="E34" s="40"/>
    </row>
    <row r="35" spans="1:5" x14ac:dyDescent="0.2">
      <c r="A35" s="39"/>
      <c r="B35" s="31"/>
      <c r="C35" s="31"/>
      <c r="D35" s="31"/>
      <c r="E35" s="40"/>
    </row>
    <row r="36" spans="1:5" x14ac:dyDescent="0.2">
      <c r="A36" s="39"/>
      <c r="B36" s="31"/>
      <c r="C36" s="31"/>
      <c r="D36" s="31"/>
      <c r="E36" s="40"/>
    </row>
    <row r="37" spans="1:5" ht="45" x14ac:dyDescent="0.2">
      <c r="A37" s="75" t="s">
        <v>15</v>
      </c>
      <c r="B37" s="102">
        <f>SUM(B19:B35)</f>
        <v>4415.1140000000005</v>
      </c>
      <c r="C37" s="33"/>
      <c r="D37" s="34"/>
      <c r="E37" s="74"/>
    </row>
    <row r="38" spans="1:5" x14ac:dyDescent="0.2">
      <c r="A38" s="39"/>
      <c r="B38" s="13" t="s">
        <v>28</v>
      </c>
      <c r="C38" s="31"/>
      <c r="D38" s="31"/>
      <c r="E38" s="40"/>
    </row>
    <row r="39" spans="1:5" x14ac:dyDescent="0.2">
      <c r="A39" s="39"/>
      <c r="B39" s="31"/>
      <c r="C39" s="31"/>
      <c r="D39" s="31"/>
      <c r="E39" s="40"/>
    </row>
    <row r="40" spans="1:5" x14ac:dyDescent="0.2">
      <c r="A40" s="39"/>
      <c r="B40" s="31"/>
      <c r="C40" s="31"/>
      <c r="D40" s="31"/>
      <c r="E40" s="40"/>
    </row>
    <row r="41" spans="1:5" x14ac:dyDescent="0.2">
      <c r="A41" s="39"/>
      <c r="B41" s="31"/>
      <c r="C41" s="31"/>
      <c r="D41" s="31"/>
      <c r="E41" s="40"/>
    </row>
    <row r="42" spans="1:5" x14ac:dyDescent="0.2">
      <c r="A42" s="39"/>
      <c r="B42" s="31"/>
      <c r="C42" s="31"/>
      <c r="D42" s="31"/>
      <c r="E42" s="40"/>
    </row>
    <row r="43" spans="1:5" x14ac:dyDescent="0.2">
      <c r="A43" s="39"/>
      <c r="B43" s="31"/>
      <c r="C43" s="31"/>
      <c r="D43" s="31"/>
      <c r="E43" s="40"/>
    </row>
    <row r="44" spans="1:5" x14ac:dyDescent="0.2">
      <c r="A44" s="39"/>
      <c r="B44" s="31"/>
      <c r="C44" s="31"/>
      <c r="D44" s="31"/>
      <c r="E44" s="40"/>
    </row>
    <row r="45" spans="1:5" ht="25.5" x14ac:dyDescent="0.2">
      <c r="A45" s="23" t="s">
        <v>29</v>
      </c>
      <c r="B45" s="31"/>
      <c r="C45" s="31"/>
      <c r="D45" s="31"/>
      <c r="E45" s="40"/>
    </row>
    <row r="46" spans="1:5" x14ac:dyDescent="0.2">
      <c r="A46" s="39"/>
      <c r="B46" s="31"/>
      <c r="C46" s="31"/>
      <c r="D46" s="31"/>
      <c r="E46" s="40"/>
    </row>
    <row r="47" spans="1:5" x14ac:dyDescent="0.2">
      <c r="A47" s="39"/>
      <c r="B47" s="31"/>
      <c r="C47" s="31"/>
      <c r="D47" s="31"/>
      <c r="E47" s="40"/>
    </row>
    <row r="48" spans="1:5" x14ac:dyDescent="0.2">
      <c r="A48" s="39"/>
      <c r="B48" s="31"/>
      <c r="C48" s="31"/>
      <c r="D48" s="31"/>
      <c r="E48" s="40"/>
    </row>
    <row r="49" spans="1:5" x14ac:dyDescent="0.2">
      <c r="A49" s="39"/>
      <c r="B49" s="31"/>
      <c r="C49" s="31"/>
      <c r="D49" s="31"/>
      <c r="E49" s="40"/>
    </row>
    <row r="50" spans="1:5" x14ac:dyDescent="0.2">
      <c r="A50" s="41"/>
      <c r="B50" s="27"/>
      <c r="C50" s="27"/>
      <c r="D50" s="27"/>
      <c r="E50" s="42"/>
    </row>
  </sheetData>
  <sortState ref="A20:E25">
    <sortCondition ref="A19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Bevan Sloan</cp:lastModifiedBy>
  <cp:lastPrinted>2014-02-27T01:58:30Z</cp:lastPrinted>
  <dcterms:created xsi:type="dcterms:W3CDTF">2010-10-17T20:59:02Z</dcterms:created>
  <dcterms:modified xsi:type="dcterms:W3CDTF">2014-02-27T01:59:46Z</dcterms:modified>
</cp:coreProperties>
</file>