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600" windowHeight="943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provided'!$A$1:$E$37</definedName>
    <definedName name="_xlnm.Print_Area" localSheetId="3">Other!$A$1:$E$55</definedName>
    <definedName name="_xlnm.Print_Area" localSheetId="0">Travel!$A$1:$E$219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C43" i="1" l="1"/>
  <c r="C11" i="1"/>
  <c r="C33" i="1"/>
  <c r="B211" i="1"/>
  <c r="B38" i="1" l="1"/>
  <c r="B20" i="3"/>
  <c r="B40" i="1"/>
  <c r="B10" i="3"/>
  <c r="B9" i="3"/>
  <c r="B8" i="3"/>
  <c r="B7" i="3"/>
  <c r="B18" i="3"/>
  <c r="B19" i="3"/>
  <c r="B25" i="3"/>
  <c r="B26" i="3"/>
  <c r="B27" i="3"/>
  <c r="B28" i="3"/>
  <c r="B29" i="3"/>
  <c r="B30" i="3"/>
  <c r="B31" i="3"/>
  <c r="B32" i="3"/>
  <c r="B33" i="3"/>
  <c r="B34" i="3"/>
  <c r="B35" i="3"/>
  <c r="B36" i="3"/>
  <c r="C15" i="3" l="1"/>
  <c r="B41" i="3" l="1"/>
  <c r="C18" i="2" l="1"/>
  <c r="B27" i="2" l="1"/>
</calcChain>
</file>

<file path=xl/sharedStrings.xml><?xml version="1.0" encoding="utf-8"?>
<sst xmlns="http://schemas.openxmlformats.org/spreadsheetml/2006/main" count="692" uniqueCount="145">
  <si>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</si>
  <si>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</si>
  <si>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</si>
  <si>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</si>
  <si>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</si>
  <si>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</si>
  <si>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</si>
  <si>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</si>
  <si>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</si>
  <si>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</si>
  <si>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</si>
  <si>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</si>
  <si>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</si>
  <si>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</si>
  <si>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</si>
  <si>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</si>
  <si>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</si>
  <si>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</si>
  <si>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</si>
  <si>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</si>
  <si>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</si>
  <si>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</si>
  <si>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</si>
  <si>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</si>
  <si>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</si>
  <si>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</si>
  <si>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</si>
  <si>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</si>
  <si>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</si>
  <si>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</si>
  <si>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</si>
  <si>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</si>
  <si>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</si>
  <si>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</si>
  <si>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Health Quality and Safety Commission</t>
  </si>
  <si>
    <t>Dr Janice Wilson</t>
  </si>
  <si>
    <t>Nil</t>
  </si>
  <si>
    <t>Wellington</t>
  </si>
  <si>
    <t>Car Rental</t>
  </si>
  <si>
    <t>Auckland</t>
  </si>
  <si>
    <t>Air Travel</t>
  </si>
  <si>
    <t>Flight and / or ticket amendment fees</t>
  </si>
  <si>
    <t>Taxi</t>
  </si>
  <si>
    <t>Various</t>
  </si>
  <si>
    <t>Communication</t>
  </si>
  <si>
    <t>Accommodation</t>
  </si>
  <si>
    <t>Brisbane</t>
  </si>
  <si>
    <t>Conference</t>
  </si>
  <si>
    <t>Workshop</t>
  </si>
  <si>
    <t>The Royal Australian and NZ College of Psychiatrists</t>
  </si>
  <si>
    <t>Medical Council of New Zealand</t>
  </si>
  <si>
    <t>Annual Membership Fees</t>
  </si>
  <si>
    <t>England</t>
  </si>
  <si>
    <t>Sydney</t>
  </si>
  <si>
    <t>Northland</t>
  </si>
  <si>
    <t>To/From Airport</t>
  </si>
  <si>
    <t>Hamilton</t>
  </si>
  <si>
    <t xml:space="preserve">Mental Health Peer Review Group </t>
  </si>
  <si>
    <t xml:space="preserve">The 5th Australasian Mental Health Outcomes and Information Conference  AMHOIC (Mental Health &amp; Info) </t>
  </si>
  <si>
    <t>Queenstown</t>
  </si>
  <si>
    <t>State Sector Governance Institute of Directors</t>
  </si>
  <si>
    <t>Institute of Public Administration New Zealand</t>
  </si>
  <si>
    <t>Medical Protection Society</t>
  </si>
  <si>
    <t xml:space="preserve">Refund from International Initiative for Mental Health Leadership - IIMHL March </t>
  </si>
  <si>
    <t>Parking</t>
  </si>
  <si>
    <t>J Wilson Parking Airport 11, 17, 19 May 2016</t>
  </si>
  <si>
    <t>Parking Airport 27.5.16</t>
  </si>
  <si>
    <t>parking</t>
  </si>
  <si>
    <t>accommodation breakfast dinner and taxi</t>
  </si>
  <si>
    <t>University of Oxford Course 22-24 June 2016</t>
  </si>
  <si>
    <t>ANZSOG annual conference - Hyper Government</t>
  </si>
  <si>
    <t>RNZCGP conference &amp; quality symposium</t>
  </si>
  <si>
    <t>Vodafone mobile, calls -J Wilson</t>
  </si>
  <si>
    <t>Tauranga</t>
  </si>
  <si>
    <t>Tauranga Airport to Hospital</t>
  </si>
  <si>
    <t>Wgtn Hospital to Lambton Quay</t>
  </si>
  <si>
    <t>Lambton Quay to Wgtn Hospital</t>
  </si>
  <si>
    <t>Jul to June 2016</t>
  </si>
  <si>
    <t>Flights</t>
  </si>
  <si>
    <t>Napier</t>
  </si>
  <si>
    <t>Canterbury DHB Visit</t>
  </si>
  <si>
    <t>Christchurch</t>
  </si>
  <si>
    <t>Northland DHB Visit</t>
  </si>
  <si>
    <t>Hawkes Bay DHB Visit</t>
  </si>
  <si>
    <t>Gisbourne</t>
  </si>
  <si>
    <t>Waikato DHB Visit</t>
  </si>
  <si>
    <t>BOP DHB Visit</t>
  </si>
  <si>
    <t>West Coast DHB Visit</t>
  </si>
  <si>
    <t>Hokitika</t>
  </si>
  <si>
    <t>Southern DHB Visit</t>
  </si>
  <si>
    <t>Dunedin</t>
  </si>
  <si>
    <t>Tairawhiti DHB Visit</t>
  </si>
  <si>
    <t>Manila</t>
  </si>
  <si>
    <t>Houston</t>
  </si>
  <si>
    <t>Salzburg</t>
  </si>
  <si>
    <t>USA</t>
  </si>
  <si>
    <t>Hotel</t>
  </si>
  <si>
    <t>Refund by J Wilson Business Class  - June international travel</t>
  </si>
  <si>
    <t>Total travel expenses 
for the 12 months</t>
  </si>
  <si>
    <t>Total hospitality expenses 
for the 12 months</t>
  </si>
  <si>
    <t>Total hospitality and gifts received
for the 12 months</t>
  </si>
  <si>
    <t>Total other expenses for the 12-monthly period</t>
  </si>
  <si>
    <t>Whanganui Health and Disability Quality Awards</t>
  </si>
  <si>
    <t>Ministry of Health meeting</t>
  </si>
  <si>
    <t>Consumer workshop</t>
  </si>
  <si>
    <t>Equally Well think tank workshop</t>
  </si>
  <si>
    <t xml:space="preserve">Speaking at the Quality &amp; Safety 3rd year Med, nursing and pharmacy students </t>
  </si>
  <si>
    <t>Mental Health Foundation</t>
  </si>
  <si>
    <t xml:space="preserve">Adverse event training workshop </t>
  </si>
  <si>
    <t xml:space="preserve">Mid Central Board Meeting </t>
  </si>
  <si>
    <t>Meeting with Board Chair &amp; Centre for eHealth</t>
  </si>
  <si>
    <t>Te Roopu hui</t>
  </si>
  <si>
    <t>Learning Leaders Meeting</t>
  </si>
  <si>
    <t>HQSC Board Meeting</t>
  </si>
  <si>
    <t>Safe Use of Opioids national collaborative</t>
  </si>
  <si>
    <t>Mental Health Peer Review Group</t>
  </si>
  <si>
    <t>Mee</t>
  </si>
  <si>
    <t>Meeting with the Director of Improvement NHS</t>
  </si>
  <si>
    <t>Meeting with DHB CE Wairarapa</t>
  </si>
  <si>
    <t xml:space="preserve">Capital &amp; Coast DHB </t>
  </si>
  <si>
    <t>Health Disability Commissioner Office</t>
  </si>
  <si>
    <t>Counties Manukau &amp; Waitemata DHB visits</t>
  </si>
  <si>
    <t>Cancelled flights</t>
  </si>
  <si>
    <t>MidCentral DHB Visit</t>
  </si>
  <si>
    <t>Ministry of Health Symposium</t>
  </si>
  <si>
    <t>Australian Commission and Centre for Healthcare Resilience and Implementation Science</t>
  </si>
  <si>
    <t>Opioid collaborative workshop</t>
  </si>
  <si>
    <t>Multi disiplinary operating room simulation Governance board meeting</t>
  </si>
  <si>
    <t xml:space="preserve">Auckand DHB Visit and TePou </t>
  </si>
  <si>
    <t>Presenting to Medical students -Quality improvement</t>
  </si>
  <si>
    <t>Roopu Maori Hui</t>
  </si>
  <si>
    <t>Child &amp; Youth Benchmarking Forum</t>
  </si>
  <si>
    <t xml:space="preserve">Present at Third year Medical Students Quality and Safety Teaching </t>
  </si>
  <si>
    <t xml:space="preserve">APEC Roundtable on Mental Health </t>
  </si>
  <si>
    <t xml:space="preserve">Refund J Wilson Manila - APEC Roundtable on Mental Health </t>
  </si>
  <si>
    <t>International Initiatve for Mental Health Leadership Board meeting</t>
  </si>
  <si>
    <t>Washington</t>
  </si>
  <si>
    <t>Evidence Live 2016 - Oxford, England</t>
  </si>
  <si>
    <t>Australian Commission, Centre for Healthcare Resilience and Implementation Science  and Mental Health Peer Review Meeting</t>
  </si>
  <si>
    <t>Evidence Live 2016 - Oxford, England, NHS Conference Leading Transformational Change for Health and Social Care</t>
  </si>
  <si>
    <t xml:space="preserve">Mental Health Peer Review Group  </t>
  </si>
  <si>
    <t>Cancelled flights due to a family bereavement</t>
  </si>
  <si>
    <t>Cancelled accommodation due to a family bereavement</t>
  </si>
  <si>
    <t>Wairarapa DHB visit</t>
  </si>
  <si>
    <t>Central TAS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</si>
</sst>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dd/mm/yy"/>
    <numFmt numFmtId="166" formatCode="#,##0;\(#,##0\)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4" fillId="0" borderId="0"/>
    <xf numFmtId="0" fontId="3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</cellStyleXfs>
  <cellXfs count="21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5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5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4" borderId="5" xfId="0" applyFont="1" applyFill="1" applyBorder="1" applyAlignment="1">
      <alignment vertical="center" wrapText="1" readingOrder="1"/>
    </xf>
    <xf numFmtId="0" fontId="7" fillId="4" borderId="3" xfId="0" applyFont="1" applyFill="1" applyBorder="1" applyAlignment="1">
      <alignment vertical="center" wrapText="1" readingOrder="1"/>
    </xf>
    <xf numFmtId="0" fontId="7" fillId="4" borderId="10" xfId="0" applyFont="1" applyFill="1" applyBorder="1" applyAlignment="1">
      <alignment vertical="center" wrapText="1" readingOrder="1"/>
    </xf>
    <xf numFmtId="0" fontId="7" fillId="4" borderId="0" xfId="0" applyFont="1" applyFill="1" applyBorder="1" applyAlignment="1">
      <alignment vertical="center" wrapText="1" readingOrder="1"/>
    </xf>
    <xf numFmtId="0" fontId="7" fillId="3" borderId="5" xfId="0" applyFont="1" applyFill="1" applyBorder="1" applyAlignment="1">
      <alignment vertical="center" wrapText="1" readingOrder="1"/>
    </xf>
    <xf numFmtId="0" fontId="7" fillId="3" borderId="3" xfId="0" applyFont="1" applyFill="1" applyBorder="1" applyAlignment="1">
      <alignment vertical="center" wrapText="1" readingOrder="1"/>
    </xf>
    <xf numFmtId="0" fontId="9" fillId="5" borderId="8" xfId="0" applyFont="1" applyFill="1" applyBorder="1" applyAlignment="1">
      <alignment vertical="center" wrapText="1" readingOrder="1"/>
    </xf>
    <xf numFmtId="0" fontId="7" fillId="3" borderId="8" xfId="0" applyFont="1" applyFill="1" applyBorder="1" applyAlignment="1">
      <alignment vertical="center" wrapText="1" readingOrder="1"/>
    </xf>
    <xf numFmtId="0" fontId="7" fillId="3" borderId="2" xfId="0" applyFont="1" applyFill="1" applyBorder="1" applyAlignment="1">
      <alignment vertical="center" wrapText="1" readingOrder="1"/>
    </xf>
    <xf numFmtId="0" fontId="9" fillId="5" borderId="5" xfId="0" applyFont="1" applyFill="1" applyBorder="1" applyAlignment="1">
      <alignment vertical="center" wrapText="1" readingOrder="1"/>
    </xf>
    <xf numFmtId="0" fontId="10" fillId="0" borderId="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9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7" fillId="0" borderId="10" xfId="0" applyFont="1" applyFill="1" applyBorder="1" applyAlignment="1">
      <alignment vertical="center" wrapText="1" readingOrder="1"/>
    </xf>
    <xf numFmtId="0" fontId="5" fillId="0" borderId="0" xfId="0" applyFont="1" applyBorder="1" applyAlignment="1">
      <alignment vertical="center" wrapText="1" readingOrder="1"/>
    </xf>
    <xf numFmtId="0" fontId="7" fillId="0" borderId="0" xfId="0" applyFont="1" applyFill="1" applyBorder="1" applyAlignment="1">
      <alignment vertical="center" wrapText="1" readingOrder="1"/>
    </xf>
    <xf numFmtId="0" fontId="7" fillId="0" borderId="15" xfId="0" applyFont="1" applyFill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8" fillId="0" borderId="15" xfId="0" applyFont="1" applyBorder="1" applyAlignment="1">
      <alignment vertical="center" wrapText="1" readingOrder="1"/>
    </xf>
    <xf numFmtId="0" fontId="5" fillId="0" borderId="0" xfId="0" applyFont="1" applyFill="1" applyBorder="1" applyAlignment="1">
      <alignment vertical="center" wrapText="1" readingOrder="1"/>
    </xf>
    <xf numFmtId="0" fontId="8" fillId="0" borderId="9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 readingOrder="1"/>
    </xf>
    <xf numFmtId="0" fontId="7" fillId="0" borderId="16" xfId="0" applyFont="1" applyFill="1" applyBorder="1" applyAlignment="1">
      <alignment vertical="center" wrapText="1" readingOrder="1"/>
    </xf>
    <xf numFmtId="0" fontId="5" fillId="0" borderId="15" xfId="0" applyFont="1" applyFill="1" applyBorder="1" applyAlignment="1">
      <alignment vertical="center" wrapText="1" readingOrder="1"/>
    </xf>
    <xf numFmtId="14" fontId="5" fillId="0" borderId="0" xfId="0" applyNumberFormat="1" applyFont="1" applyFill="1" applyBorder="1" applyAlignment="1">
      <alignment wrapText="1"/>
    </xf>
    <xf numFmtId="14" fontId="5" fillId="0" borderId="7" xfId="0" applyNumberFormat="1" applyFont="1" applyFill="1" applyBorder="1" applyAlignment="1">
      <alignment wrapText="1"/>
    </xf>
    <xf numFmtId="14" fontId="5" fillId="0" borderId="15" xfId="0" applyNumberFormat="1" applyFont="1" applyBorder="1" applyAlignment="1">
      <alignment wrapText="1"/>
    </xf>
    <xf numFmtId="14" fontId="5" fillId="0" borderId="16" xfId="0" applyNumberFormat="1" applyFont="1" applyBorder="1" applyAlignment="1">
      <alignment wrapText="1"/>
    </xf>
    <xf numFmtId="14" fontId="5" fillId="0" borderId="15" xfId="0" applyNumberFormat="1" applyFont="1" applyBorder="1" applyAlignment="1">
      <alignment vertical="center" wrapText="1" readingOrder="1"/>
    </xf>
    <xf numFmtId="17" fontId="0" fillId="0" borderId="10" xfId="0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43" fontId="0" fillId="0" borderId="0" xfId="1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14" fontId="0" fillId="0" borderId="10" xfId="0" applyNumberFormat="1" applyFont="1" applyFill="1" applyBorder="1" applyAlignment="1">
      <alignment wrapText="1"/>
    </xf>
    <xf numFmtId="0" fontId="0" fillId="0" borderId="0" xfId="0" applyBorder="1" applyAlignment="1">
      <alignment vertical="top" wrapText="1"/>
    </xf>
    <xf numFmtId="0" fontId="5" fillId="0" borderId="3" xfId="0" applyFont="1" applyBorder="1" applyAlignment="1">
      <alignment horizontal="right" vertical="center" wrapText="1" readingOrder="1"/>
    </xf>
    <xf numFmtId="0" fontId="5" fillId="0" borderId="0" xfId="0" applyFont="1" applyBorder="1" applyAlignment="1">
      <alignment horizontal="right" vertical="center" wrapText="1" readingOrder="1"/>
    </xf>
    <xf numFmtId="14" fontId="5" fillId="0" borderId="15" xfId="0" applyNumberFormat="1" applyFont="1" applyFill="1" applyBorder="1" applyAlignment="1">
      <alignment horizontal="right" vertical="center" wrapText="1" readingOrder="1"/>
    </xf>
    <xf numFmtId="0" fontId="6" fillId="4" borderId="0" xfId="0" applyFont="1" applyFill="1" applyBorder="1" applyAlignment="1">
      <alignment horizontal="right" wrapText="1" readingOrder="1"/>
    </xf>
    <xf numFmtId="0" fontId="6" fillId="4" borderId="7" xfId="0" applyFont="1" applyFill="1" applyBorder="1" applyAlignment="1">
      <alignment horizontal="right" wrapText="1" readingOrder="1"/>
    </xf>
    <xf numFmtId="0" fontId="5" fillId="0" borderId="2" xfId="0" applyFont="1" applyBorder="1" applyAlignment="1">
      <alignment horizontal="right" wrapText="1" readingOrder="1"/>
    </xf>
    <xf numFmtId="0" fontId="5" fillId="0" borderId="9" xfId="0" applyFont="1" applyBorder="1" applyAlignment="1">
      <alignment horizontal="right" wrapText="1" readingOrder="1"/>
    </xf>
    <xf numFmtId="0" fontId="0" fillId="0" borderId="0" xfId="0" applyBorder="1" applyAlignment="1">
      <alignment horizontal="right" wrapText="1" readingOrder="1"/>
    </xf>
    <xf numFmtId="0" fontId="0" fillId="0" borderId="7" xfId="0" applyBorder="1" applyAlignment="1">
      <alignment horizontal="right" wrapText="1" readingOrder="1"/>
    </xf>
    <xf numFmtId="0" fontId="0" fillId="0" borderId="0" xfId="0" applyFont="1" applyFill="1" applyBorder="1" applyAlignment="1">
      <alignment horizontal="right" wrapText="1" readingOrder="1"/>
    </xf>
    <xf numFmtId="0" fontId="0" fillId="0" borderId="7" xfId="0" applyFont="1" applyBorder="1" applyAlignment="1">
      <alignment horizontal="right" wrapText="1" readingOrder="1"/>
    </xf>
    <xf numFmtId="0" fontId="6" fillId="4" borderId="3" xfId="0" applyFont="1" applyFill="1" applyBorder="1" applyAlignment="1">
      <alignment horizontal="right" wrapText="1" readingOrder="1"/>
    </xf>
    <xf numFmtId="0" fontId="6" fillId="4" borderId="6" xfId="0" applyFont="1" applyFill="1" applyBorder="1" applyAlignment="1">
      <alignment horizontal="right" wrapText="1" readingOrder="1"/>
    </xf>
    <xf numFmtId="0" fontId="6" fillId="3" borderId="3" xfId="0" applyFont="1" applyFill="1" applyBorder="1" applyAlignment="1">
      <alignment horizontal="right" wrapText="1" readingOrder="1"/>
    </xf>
    <xf numFmtId="0" fontId="6" fillId="3" borderId="6" xfId="0" applyFont="1" applyFill="1" applyBorder="1" applyAlignment="1">
      <alignment horizontal="right" wrapText="1" readingOrder="1"/>
    </xf>
    <xf numFmtId="0" fontId="0" fillId="0" borderId="0" xfId="0" applyFont="1" applyBorder="1" applyAlignment="1">
      <alignment horizontal="right" wrapText="1" readingOrder="1"/>
    </xf>
    <xf numFmtId="0" fontId="6" fillId="3" borderId="2" xfId="0" applyFont="1" applyFill="1" applyBorder="1" applyAlignment="1">
      <alignment horizontal="right" wrapText="1" readingOrder="1"/>
    </xf>
    <xf numFmtId="0" fontId="6" fillId="3" borderId="9" xfId="0" applyFont="1" applyFill="1" applyBorder="1" applyAlignment="1">
      <alignment horizontal="right" wrapText="1" readingOrder="1"/>
    </xf>
    <xf numFmtId="0" fontId="0" fillId="5" borderId="2" xfId="0" applyFill="1" applyBorder="1" applyAlignment="1">
      <alignment horizontal="right" wrapText="1" readingOrder="1"/>
    </xf>
    <xf numFmtId="0" fontId="0" fillId="5" borderId="9" xfId="0" applyFill="1" applyBorder="1" applyAlignment="1">
      <alignment horizontal="right" wrapText="1" readingOrder="1"/>
    </xf>
    <xf numFmtId="0" fontId="0" fillId="0" borderId="4" xfId="0" applyBorder="1" applyAlignment="1">
      <alignment horizontal="right" wrapText="1" readingOrder="1"/>
    </xf>
    <xf numFmtId="0" fontId="0" fillId="0" borderId="12" xfId="0" applyBorder="1" applyAlignment="1">
      <alignment horizontal="right" wrapText="1" readingOrder="1"/>
    </xf>
    <xf numFmtId="0" fontId="0" fillId="0" borderId="1" xfId="0" applyBorder="1" applyAlignment="1">
      <alignment horizontal="right" wrapText="1" readingOrder="1"/>
    </xf>
    <xf numFmtId="0" fontId="0" fillId="0" borderId="14" xfId="0" applyBorder="1" applyAlignment="1">
      <alignment horizontal="right" wrapText="1" readingOrder="1"/>
    </xf>
    <xf numFmtId="0" fontId="0" fillId="0" borderId="0" xfId="0" applyAlignment="1">
      <alignment horizontal="right" wrapText="1" readingOrder="1"/>
    </xf>
    <xf numFmtId="16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 applyFont="1"/>
    <xf numFmtId="43" fontId="0" fillId="0" borderId="0" xfId="0" applyNumberFormat="1" applyAlignment="1">
      <alignment horizontal="right" wrapText="1" readingOrder="1"/>
    </xf>
    <xf numFmtId="164" fontId="6" fillId="5" borderId="2" xfId="1" applyNumberFormat="1" applyFont="1" applyFill="1" applyBorder="1" applyAlignment="1"/>
    <xf numFmtId="0" fontId="0" fillId="0" borderId="8" xfId="0" applyFont="1" applyBorder="1" applyAlignment="1">
      <alignment vertical="center" wrapText="1" readingOrder="1"/>
    </xf>
    <xf numFmtId="0" fontId="0" fillId="0" borderId="2" xfId="0" applyFont="1" applyBorder="1" applyAlignment="1">
      <alignment vertical="center" wrapText="1" readingOrder="1"/>
    </xf>
    <xf numFmtId="0" fontId="0" fillId="0" borderId="9" xfId="0" applyFont="1" applyBorder="1" applyAlignment="1">
      <alignment vertical="center" wrapText="1" readingOrder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7" xfId="0" applyFont="1" applyBorder="1" applyAlignment="1">
      <alignment horizontal="right" readingOrder="1"/>
    </xf>
    <xf numFmtId="0" fontId="0" fillId="0" borderId="0" xfId="0" applyFont="1" applyBorder="1" applyAlignment="1">
      <alignment horizontal="right" vertical="center" wrapText="1"/>
    </xf>
    <xf numFmtId="165" fontId="4" fillId="0" borderId="0" xfId="2" applyNumberFormat="1" applyFill="1"/>
    <xf numFmtId="14" fontId="0" fillId="0" borderId="10" xfId="0" applyNumberFormat="1" applyBorder="1" applyAlignment="1">
      <alignment vertical="top" wrapText="1"/>
    </xf>
    <xf numFmtId="17" fontId="0" fillId="0" borderId="10" xfId="0" applyNumberFormat="1" applyFont="1" applyBorder="1" applyAlignment="1">
      <alignment horizontal="right" wrapText="1"/>
    </xf>
    <xf numFmtId="14" fontId="0" fillId="0" borderId="10" xfId="0" applyNumberFormat="1" applyBorder="1"/>
    <xf numFmtId="0" fontId="0" fillId="0" borderId="7" xfId="0" applyFill="1" applyBorder="1" applyAlignment="1">
      <alignment horizontal="right" wrapText="1" readingOrder="1"/>
    </xf>
    <xf numFmtId="14" fontId="10" fillId="0" borderId="10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wrapText="1"/>
    </xf>
    <xf numFmtId="14" fontId="0" fillId="0" borderId="0" xfId="2" applyNumberFormat="1" applyFont="1"/>
    <xf numFmtId="0" fontId="15" fillId="0" borderId="7" xfId="0" applyFont="1" applyBorder="1" applyAlignment="1">
      <alignment horizontal="right" readingOrder="1"/>
    </xf>
    <xf numFmtId="43" fontId="0" fillId="0" borderId="0" xfId="1" applyFont="1" applyFill="1" applyBorder="1" applyAlignment="1">
      <alignment wrapText="1"/>
    </xf>
    <xf numFmtId="0" fontId="0" fillId="0" borderId="7" xfId="0" applyFont="1" applyBorder="1" applyAlignment="1">
      <alignment horizontal="right" wrapText="1"/>
    </xf>
    <xf numFmtId="164" fontId="0" fillId="0" borderId="0" xfId="1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/>
    <xf numFmtId="164" fontId="7" fillId="4" borderId="3" xfId="0" applyNumberFormat="1" applyFont="1" applyFill="1" applyBorder="1" applyAlignment="1">
      <alignment wrapText="1"/>
    </xf>
    <xf numFmtId="164" fontId="6" fillId="4" borderId="3" xfId="0" applyNumberFormat="1" applyFont="1" applyFill="1" applyBorder="1" applyAlignment="1">
      <alignment wrapText="1"/>
    </xf>
    <xf numFmtId="164" fontId="6" fillId="3" borderId="3" xfId="0" applyNumberFormat="1" applyFont="1" applyFill="1" applyBorder="1" applyAlignment="1">
      <alignment wrapText="1"/>
    </xf>
    <xf numFmtId="166" fontId="0" fillId="0" borderId="0" xfId="1" applyNumberFormat="1" applyFont="1" applyBorder="1" applyAlignment="1">
      <alignment wrapText="1"/>
    </xf>
    <xf numFmtId="14" fontId="0" fillId="0" borderId="0" xfId="0" applyNumberFormat="1" applyBorder="1"/>
    <xf numFmtId="14" fontId="0" fillId="0" borderId="0" xfId="0" applyNumberFormat="1" applyBorder="1" applyAlignment="1">
      <alignment vertical="top" wrapText="1"/>
    </xf>
    <xf numFmtId="165" fontId="3" fillId="0" borderId="0" xfId="3" applyNumberFormat="1"/>
    <xf numFmtId="4" fontId="3" fillId="0" borderId="0" xfId="3" applyNumberFormat="1"/>
    <xf numFmtId="165" fontId="3" fillId="0" borderId="10" xfId="3" applyNumberFormat="1" applyBorder="1"/>
    <xf numFmtId="165" fontId="4" fillId="0" borderId="10" xfId="2" applyNumberFormat="1" applyFill="1" applyBorder="1"/>
    <xf numFmtId="17" fontId="0" fillId="0" borderId="10" xfId="0" applyNumberFormat="1" applyFont="1" applyFill="1" applyBorder="1" applyAlignment="1">
      <alignment horizontal="right" wrapText="1"/>
    </xf>
    <xf numFmtId="0" fontId="0" fillId="0" borderId="7" xfId="0" applyFont="1" applyFill="1" applyBorder="1" applyAlignment="1">
      <alignment horizontal="right" wrapText="1"/>
    </xf>
    <xf numFmtId="14" fontId="12" fillId="0" borderId="0" xfId="0" applyNumberFormat="1" applyFont="1"/>
    <xf numFmtId="0" fontId="12" fillId="0" borderId="0" xfId="0" applyFont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165" fontId="12" fillId="0" borderId="0" xfId="3" applyNumberFormat="1" applyFont="1"/>
    <xf numFmtId="0" fontId="12" fillId="0" borderId="0" xfId="3" applyFont="1"/>
    <xf numFmtId="0" fontId="12" fillId="0" borderId="0" xfId="3" applyNumberFormat="1" applyFont="1" applyFill="1"/>
    <xf numFmtId="0" fontId="12" fillId="0" borderId="0" xfId="3" applyFont="1" applyAlignment="1">
      <alignment horizontal="right"/>
    </xf>
    <xf numFmtId="0" fontId="12" fillId="0" borderId="7" xfId="3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7" xfId="0" applyNumberFormat="1" applyFont="1" applyBorder="1" applyAlignment="1">
      <alignment horizontal="right"/>
    </xf>
    <xf numFmtId="0" fontId="12" fillId="0" borderId="0" xfId="3" applyNumberFormat="1" applyFont="1" applyFill="1" applyAlignment="1">
      <alignment horizontal="right"/>
    </xf>
    <xf numFmtId="0" fontId="12" fillId="0" borderId="7" xfId="3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7" xfId="0" applyFont="1" applyBorder="1" applyAlignment="1">
      <alignment horizontal="right"/>
    </xf>
    <xf numFmtId="3" fontId="12" fillId="0" borderId="0" xfId="3" applyNumberFormat="1" applyFont="1"/>
    <xf numFmtId="3" fontId="12" fillId="0" borderId="0" xfId="1" applyNumberFormat="1" applyFont="1"/>
    <xf numFmtId="0" fontId="0" fillId="0" borderId="0" xfId="0" applyFont="1" applyBorder="1" applyAlignment="1">
      <alignment horizontal="right" readingOrder="1"/>
    </xf>
    <xf numFmtId="0" fontId="16" fillId="0" borderId="0" xfId="3" applyFont="1" applyAlignment="1">
      <alignment horizontal="right"/>
    </xf>
    <xf numFmtId="0" fontId="16" fillId="0" borderId="7" xfId="3" applyFont="1" applyBorder="1" applyAlignment="1">
      <alignment horizontal="right"/>
    </xf>
    <xf numFmtId="0" fontId="16" fillId="0" borderId="0" xfId="3" applyNumberFormat="1" applyFont="1" applyFill="1" applyAlignment="1">
      <alignment horizontal="right"/>
    </xf>
    <xf numFmtId="0" fontId="16" fillId="0" borderId="7" xfId="3" applyNumberFormat="1" applyFont="1" applyFill="1" applyBorder="1" applyAlignment="1">
      <alignment horizontal="right"/>
    </xf>
    <xf numFmtId="0" fontId="0" fillId="0" borderId="6" xfId="0" applyFont="1" applyBorder="1" applyAlignment="1">
      <alignment horizontal="right" wrapText="1" readingOrder="1"/>
    </xf>
    <xf numFmtId="164" fontId="6" fillId="3" borderId="2" xfId="0" applyNumberFormat="1" applyFont="1" applyFill="1" applyBorder="1" applyAlignment="1">
      <alignment wrapText="1"/>
    </xf>
    <xf numFmtId="0" fontId="0" fillId="0" borderId="0" xfId="3" applyFont="1" applyFill="1"/>
    <xf numFmtId="0" fontId="0" fillId="0" borderId="0" xfId="0" applyFont="1" applyFill="1"/>
    <xf numFmtId="0" fontId="12" fillId="0" borderId="0" xfId="0" applyFont="1" applyFill="1"/>
    <xf numFmtId="0" fontId="0" fillId="0" borderId="0" xfId="3" applyNumberFormat="1" applyFont="1" applyFill="1"/>
    <xf numFmtId="0" fontId="15" fillId="0" borderId="0" xfId="0" applyFont="1" applyFill="1"/>
    <xf numFmtId="0" fontId="12" fillId="0" borderId="0" xfId="3" applyNumberFormat="1" applyFont="1" applyFill="1" applyBorder="1"/>
    <xf numFmtId="0" fontId="0" fillId="0" borderId="0" xfId="3" applyFont="1" applyFill="1" applyBorder="1"/>
    <xf numFmtId="0" fontId="0" fillId="0" borderId="0" xfId="3" applyNumberFormat="1" applyFont="1" applyFill="1" applyBorder="1"/>
    <xf numFmtId="0" fontId="0" fillId="0" borderId="1" xfId="0" applyFont="1" applyFill="1" applyBorder="1" applyAlignment="1">
      <alignment wrapText="1"/>
    </xf>
    <xf numFmtId="0" fontId="2" fillId="0" borderId="0" xfId="3" applyFont="1" applyFill="1"/>
    <xf numFmtId="0" fontId="17" fillId="0" borderId="0" xfId="0" applyFont="1"/>
    <xf numFmtId="0" fontId="0" fillId="0" borderId="7" xfId="0" applyFont="1" applyFill="1" applyBorder="1" applyAlignment="1">
      <alignment horizontal="right" wrapText="1" readingOrder="1"/>
    </xf>
    <xf numFmtId="0" fontId="1" fillId="0" borderId="0" xfId="3" applyFont="1" applyFill="1"/>
    <xf numFmtId="0" fontId="16" fillId="0" borderId="7" xfId="3" applyFont="1" applyFill="1" applyBorder="1" applyAlignment="1">
      <alignment horizontal="right"/>
    </xf>
    <xf numFmtId="0" fontId="0" fillId="0" borderId="0" xfId="0" applyFill="1" applyBorder="1"/>
    <xf numFmtId="0" fontId="8" fillId="0" borderId="8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7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8">
    <cellStyle name="Comma" xfId="1" builtinId="3"/>
    <cellStyle name="Comma 2" xfId="5"/>
    <cellStyle name="Comma 3" xfId="6"/>
    <cellStyle name="Normal" xfId="0" builtinId="0"/>
    <cellStyle name="Normal 2" xfId="2"/>
    <cellStyle name="Normal 2 2" xfId="4"/>
    <cellStyle name="Normal 3" xfId="7"/>
    <cellStyle name="Normal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9"/>
  <sheetViews>
    <sheetView tabSelected="1" zoomScale="80" zoomScaleNormal="80" workbookViewId="0">
      <selection activeCell="A53" sqref="A53"/>
    </sheetView>
  </sheetViews>
  <sheetFormatPr defaultColWidth="9.140625" defaultRowHeight="12.75" x14ac:dyDescent="0.2"/>
  <cols>
    <col min="1" max="1" width="23.85546875" style="13" customWidth="1"/>
    <col min="2" max="2" width="23.140625" style="2" customWidth="1"/>
    <col min="3" max="3" width="130.28515625" style="2" customWidth="1"/>
    <col min="4" max="4" width="27.140625" style="122" customWidth="1"/>
    <col min="5" max="5" width="28.140625" style="122" customWidth="1"/>
    <col min="6" max="6" width="9.140625" style="2"/>
    <col min="7" max="7" width="18.140625" style="2" bestFit="1" customWidth="1"/>
    <col min="8" max="8" width="9.140625" style="2"/>
    <col min="9" max="9" width="12.42578125" style="2" bestFit="1" customWidth="1"/>
    <col min="10" max="16384" width="9.140625" style="2"/>
  </cols>
  <sheetData>
    <row r="1" spans="1:5" s="6" customFormat="1" ht="36" customHeight="1" x14ac:dyDescent="0.2">
      <c r="A1" s="83" t="s">
        <v>30</v>
      </c>
      <c r="B1" s="77" t="s">
        <v>34</v>
      </c>
      <c r="C1" s="84"/>
      <c r="D1" s="98"/>
      <c r="E1" s="99"/>
    </row>
    <row r="2" spans="1:5" s="6" customFormat="1" ht="35.25" customHeight="1" x14ac:dyDescent="0.2">
      <c r="A2" s="85" t="s">
        <v>22</v>
      </c>
      <c r="B2" s="86" t="s">
        <v>35</v>
      </c>
      <c r="C2" s="79" t="s">
        <v>23</v>
      </c>
      <c r="D2" s="100">
        <v>42186</v>
      </c>
      <c r="E2" s="100">
        <v>42551</v>
      </c>
    </row>
    <row r="3" spans="1:5" s="6" customFormat="1" ht="35.25" customHeight="1" x14ac:dyDescent="0.2">
      <c r="A3" s="202" t="s">
        <v>29</v>
      </c>
      <c r="B3" s="203"/>
      <c r="C3" s="203"/>
      <c r="D3" s="203"/>
      <c r="E3" s="204"/>
    </row>
    <row r="4" spans="1:5" s="7" customFormat="1" ht="31.5" x14ac:dyDescent="0.2">
      <c r="A4" s="58" t="s">
        <v>0</v>
      </c>
      <c r="B4" s="59" t="s">
        <v>1</v>
      </c>
      <c r="C4" s="8"/>
      <c r="D4" s="101"/>
      <c r="E4" s="102"/>
    </row>
    <row r="5" spans="1:5" s="6" customFormat="1" ht="25.5" x14ac:dyDescent="0.2">
      <c r="A5" s="20" t="s">
        <v>2</v>
      </c>
      <c r="B5" s="3" t="s">
        <v>27</v>
      </c>
      <c r="C5" s="3" t="s">
        <v>26</v>
      </c>
      <c r="D5" s="103" t="s">
        <v>25</v>
      </c>
      <c r="E5" s="104" t="s">
        <v>5</v>
      </c>
    </row>
    <row r="6" spans="1:5" x14ac:dyDescent="0.2">
      <c r="A6" s="22"/>
      <c r="B6" s="12"/>
      <c r="C6" s="12"/>
      <c r="D6" s="105"/>
      <c r="E6" s="106"/>
    </row>
    <row r="7" spans="1:5" ht="15" x14ac:dyDescent="0.25">
      <c r="A7" s="136"/>
      <c r="B7" s="94"/>
      <c r="C7" s="94"/>
      <c r="D7" s="107"/>
      <c r="E7" s="106"/>
    </row>
    <row r="8" spans="1:5" x14ac:dyDescent="0.2">
      <c r="A8" s="137"/>
      <c r="B8" s="154"/>
      <c r="C8" s="12"/>
      <c r="D8" s="105"/>
      <c r="E8" s="106"/>
    </row>
    <row r="9" spans="1:5" x14ac:dyDescent="0.2">
      <c r="A9" s="137"/>
      <c r="B9" s="154"/>
      <c r="C9" s="12"/>
      <c r="D9" s="105"/>
      <c r="E9" s="106"/>
    </row>
    <row r="10" spans="1:5" ht="12" customHeight="1" x14ac:dyDescent="0.2">
      <c r="A10" s="22"/>
      <c r="B10" s="12"/>
      <c r="C10" s="12"/>
      <c r="D10" s="105"/>
      <c r="E10" s="106"/>
    </row>
    <row r="11" spans="1:5" s="7" customFormat="1" ht="31.5" x14ac:dyDescent="0.2">
      <c r="A11" s="56" t="s">
        <v>0</v>
      </c>
      <c r="B11" s="57" t="s">
        <v>24</v>
      </c>
      <c r="C11" s="152">
        <f>+B7</f>
        <v>0</v>
      </c>
      <c r="D11" s="109"/>
      <c r="E11" s="110"/>
    </row>
    <row r="12" spans="1:5" s="6" customFormat="1" x14ac:dyDescent="0.2">
      <c r="A12" s="20" t="s">
        <v>2</v>
      </c>
      <c r="B12" s="3" t="s">
        <v>27</v>
      </c>
      <c r="C12" s="3"/>
      <c r="D12" s="103"/>
      <c r="E12" s="104"/>
    </row>
    <row r="13" spans="1:5" x14ac:dyDescent="0.2">
      <c r="A13" s="22"/>
      <c r="B13" s="12"/>
      <c r="C13" s="12"/>
      <c r="D13" s="113"/>
      <c r="E13" s="185"/>
    </row>
    <row r="14" spans="1:5" x14ac:dyDescent="0.2">
      <c r="A14" s="155">
        <v>42221</v>
      </c>
      <c r="B14" s="144">
        <v>472.55</v>
      </c>
      <c r="C14" s="201" t="s">
        <v>115</v>
      </c>
      <c r="D14" s="180" t="s">
        <v>45</v>
      </c>
      <c r="E14" s="134" t="s">
        <v>46</v>
      </c>
    </row>
    <row r="15" spans="1:5" ht="25.5" x14ac:dyDescent="0.2">
      <c r="A15" s="139">
        <v>42237</v>
      </c>
      <c r="B15" s="144">
        <v>471</v>
      </c>
      <c r="C15" s="35" t="s">
        <v>140</v>
      </c>
      <c r="D15" s="113" t="s">
        <v>68</v>
      </c>
      <c r="E15" s="134" t="s">
        <v>46</v>
      </c>
    </row>
    <row r="16" spans="1:5" ht="15" x14ac:dyDescent="0.25">
      <c r="A16" s="157">
        <v>42229</v>
      </c>
      <c r="B16" s="158">
        <v>546.18000000000006</v>
      </c>
      <c r="C16" s="196" t="s">
        <v>57</v>
      </c>
      <c r="D16" s="181" t="s">
        <v>78</v>
      </c>
      <c r="E16" s="182" t="s">
        <v>46</v>
      </c>
    </row>
    <row r="17" spans="1:5" ht="15" x14ac:dyDescent="0.25">
      <c r="A17" s="157">
        <v>42243</v>
      </c>
      <c r="B17" s="158">
        <v>4722.12</v>
      </c>
      <c r="C17" s="197" t="s">
        <v>133</v>
      </c>
      <c r="D17" s="181" t="s">
        <v>78</v>
      </c>
      <c r="E17" s="182" t="s">
        <v>92</v>
      </c>
    </row>
    <row r="18" spans="1:5" ht="15" x14ac:dyDescent="0.25">
      <c r="A18" s="160">
        <v>42277</v>
      </c>
      <c r="B18" s="154">
        <v>-6055.67</v>
      </c>
      <c r="C18" s="147" t="s">
        <v>134</v>
      </c>
      <c r="D18" s="107"/>
      <c r="E18" s="198" t="s">
        <v>92</v>
      </c>
    </row>
    <row r="19" spans="1:5" ht="15" x14ac:dyDescent="0.25">
      <c r="A19" s="136">
        <v>42390</v>
      </c>
      <c r="B19" s="94">
        <v>1727</v>
      </c>
      <c r="C19" s="147" t="s">
        <v>137</v>
      </c>
      <c r="D19" s="113" t="s">
        <v>45</v>
      </c>
      <c r="E19" s="108" t="s">
        <v>52</v>
      </c>
    </row>
    <row r="20" spans="1:5" ht="15" x14ac:dyDescent="0.25">
      <c r="A20" s="159">
        <v>42460</v>
      </c>
      <c r="B20" s="158">
        <v>3884.79</v>
      </c>
      <c r="C20" s="199" t="s">
        <v>135</v>
      </c>
      <c r="D20" s="181" t="s">
        <v>78</v>
      </c>
      <c r="E20" s="182" t="s">
        <v>93</v>
      </c>
    </row>
    <row r="21" spans="1:5" ht="15" x14ac:dyDescent="0.25">
      <c r="A21" s="159">
        <v>42460</v>
      </c>
      <c r="B21" s="158">
        <v>1243.0999999999999</v>
      </c>
      <c r="C21" s="199" t="s">
        <v>135</v>
      </c>
      <c r="D21" s="181" t="s">
        <v>78</v>
      </c>
      <c r="E21" s="200" t="s">
        <v>136</v>
      </c>
    </row>
    <row r="22" spans="1:5" ht="15" x14ac:dyDescent="0.25">
      <c r="A22" s="159">
        <v>42487</v>
      </c>
      <c r="B22" s="158">
        <v>585.85</v>
      </c>
      <c r="C22" s="199" t="s">
        <v>138</v>
      </c>
      <c r="D22" s="181" t="s">
        <v>96</v>
      </c>
      <c r="E22" s="182" t="s">
        <v>53</v>
      </c>
    </row>
    <row r="23" spans="1:5" ht="15" x14ac:dyDescent="0.25">
      <c r="A23" s="159">
        <v>42488</v>
      </c>
      <c r="B23" s="158">
        <v>660.85</v>
      </c>
      <c r="C23" s="199" t="s">
        <v>138</v>
      </c>
      <c r="D23" s="183" t="s">
        <v>78</v>
      </c>
      <c r="E23" s="184" t="s">
        <v>53</v>
      </c>
    </row>
    <row r="24" spans="1:5" ht="15" x14ac:dyDescent="0.25">
      <c r="A24" s="139">
        <v>42500</v>
      </c>
      <c r="B24" s="144">
        <v>105.65</v>
      </c>
      <c r="C24" s="199" t="s">
        <v>138</v>
      </c>
      <c r="D24" s="180" t="s">
        <v>42</v>
      </c>
      <c r="E24" s="146" t="s">
        <v>53</v>
      </c>
    </row>
    <row r="25" spans="1:5" ht="15" x14ac:dyDescent="0.25">
      <c r="A25" s="160">
        <v>42514</v>
      </c>
      <c r="B25" s="154">
        <v>-3203.8</v>
      </c>
      <c r="C25" s="147" t="s">
        <v>97</v>
      </c>
      <c r="D25" s="107" t="s">
        <v>40</v>
      </c>
      <c r="E25" s="108" t="s">
        <v>52</v>
      </c>
    </row>
    <row r="26" spans="1:5" ht="15" x14ac:dyDescent="0.25">
      <c r="A26" s="159">
        <v>42524</v>
      </c>
      <c r="B26" s="158">
        <v>3158.4</v>
      </c>
      <c r="C26" s="199" t="s">
        <v>139</v>
      </c>
      <c r="D26" s="183" t="s">
        <v>78</v>
      </c>
      <c r="E26" s="200" t="s">
        <v>95</v>
      </c>
    </row>
    <row r="27" spans="1:5" s="12" customFormat="1" ht="15" x14ac:dyDescent="0.25">
      <c r="A27" s="157">
        <v>42524</v>
      </c>
      <c r="B27" s="158">
        <v>377.8</v>
      </c>
      <c r="C27" s="199" t="s">
        <v>139</v>
      </c>
      <c r="D27" s="183" t="s">
        <v>78</v>
      </c>
      <c r="E27" s="184" t="s">
        <v>94</v>
      </c>
    </row>
    <row r="28" spans="1:5" s="12" customFormat="1" ht="15" x14ac:dyDescent="0.25">
      <c r="A28" s="157">
        <v>42524</v>
      </c>
      <c r="B28" s="158">
        <v>5985.99</v>
      </c>
      <c r="C28" s="199" t="s">
        <v>139</v>
      </c>
      <c r="D28" s="183" t="s">
        <v>78</v>
      </c>
      <c r="E28" s="184" t="s">
        <v>95</v>
      </c>
    </row>
    <row r="29" spans="1:5" s="12" customFormat="1" x14ac:dyDescent="0.2">
      <c r="A29" s="156">
        <v>75409</v>
      </c>
      <c r="B29" s="154">
        <v>-4749.29</v>
      </c>
      <c r="C29" s="12" t="s">
        <v>63</v>
      </c>
      <c r="D29" s="113" t="s">
        <v>40</v>
      </c>
      <c r="E29" s="108" t="s">
        <v>52</v>
      </c>
    </row>
    <row r="30" spans="1:5" s="12" customFormat="1" ht="15" x14ac:dyDescent="0.25">
      <c r="A30" s="136"/>
      <c r="B30" s="144"/>
      <c r="C30" s="35"/>
      <c r="D30" s="105"/>
      <c r="E30" s="108"/>
    </row>
    <row r="31" spans="1:5" s="12" customFormat="1" x14ac:dyDescent="0.2">
      <c r="A31" s="156"/>
      <c r="B31" s="144"/>
      <c r="C31" s="14"/>
      <c r="D31" s="105"/>
      <c r="E31" s="106"/>
    </row>
    <row r="32" spans="1:5" x14ac:dyDescent="0.2">
      <c r="A32" s="22"/>
      <c r="B32" s="12"/>
      <c r="C32" s="12"/>
      <c r="D32" s="105"/>
      <c r="E32" s="106"/>
    </row>
    <row r="33" spans="1:5" s="7" customFormat="1" ht="31.5" x14ac:dyDescent="0.2">
      <c r="A33" s="60" t="s">
        <v>8</v>
      </c>
      <c r="B33" s="61" t="s">
        <v>1</v>
      </c>
      <c r="C33" s="153">
        <f ca="1">SUM(B14:B31)</f>
        <v>10429.549999999999</v>
      </c>
      <c r="D33" s="111"/>
      <c r="E33" s="112"/>
    </row>
    <row r="34" spans="1:5" s="6" customFormat="1" ht="25.5" customHeight="1" x14ac:dyDescent="0.2">
      <c r="A34" s="20" t="s">
        <v>2</v>
      </c>
      <c r="B34" s="3" t="s">
        <v>27</v>
      </c>
      <c r="C34" s="3" t="s">
        <v>7</v>
      </c>
      <c r="D34" s="103" t="s">
        <v>4</v>
      </c>
      <c r="E34" s="104" t="s">
        <v>5</v>
      </c>
    </row>
    <row r="35" spans="1:5" x14ac:dyDescent="0.2">
      <c r="A35" s="22"/>
      <c r="B35" s="12"/>
      <c r="C35" s="12"/>
      <c r="D35" s="105"/>
      <c r="E35" s="106"/>
    </row>
    <row r="36" spans="1:5" x14ac:dyDescent="0.2">
      <c r="A36" s="95"/>
      <c r="B36" s="12"/>
      <c r="C36" s="12"/>
      <c r="D36" s="113"/>
      <c r="E36" s="140"/>
    </row>
    <row r="37" spans="1:5" x14ac:dyDescent="0.2">
      <c r="A37" s="95">
        <v>42237</v>
      </c>
      <c r="B37" s="149">
        <v>9</v>
      </c>
      <c r="C37" s="14" t="s">
        <v>67</v>
      </c>
      <c r="D37" s="113" t="s">
        <v>64</v>
      </c>
      <c r="E37" s="108" t="s">
        <v>37</v>
      </c>
    </row>
    <row r="38" spans="1:5" x14ac:dyDescent="0.2">
      <c r="A38" s="137">
        <v>42248</v>
      </c>
      <c r="B38" s="144">
        <f>106.96*1.15</f>
        <v>123.00399999999998</v>
      </c>
      <c r="C38" s="14" t="s">
        <v>142</v>
      </c>
      <c r="D38" s="105" t="s">
        <v>45</v>
      </c>
      <c r="E38" s="106" t="s">
        <v>39</v>
      </c>
    </row>
    <row r="39" spans="1:5" x14ac:dyDescent="0.2">
      <c r="A39" s="95">
        <v>42384</v>
      </c>
      <c r="B39" s="144">
        <v>58.88</v>
      </c>
      <c r="C39" s="14" t="s">
        <v>143</v>
      </c>
      <c r="D39" s="113" t="s">
        <v>38</v>
      </c>
      <c r="E39" s="140" t="s">
        <v>37</v>
      </c>
    </row>
    <row r="40" spans="1:5" x14ac:dyDescent="0.2">
      <c r="A40" s="95">
        <v>42514</v>
      </c>
      <c r="B40" s="149">
        <f>94.96*1.15</f>
        <v>109.20399999999998</v>
      </c>
      <c r="C40" s="14" t="s">
        <v>65</v>
      </c>
      <c r="D40" s="113" t="s">
        <v>64</v>
      </c>
      <c r="E40" s="108" t="s">
        <v>37</v>
      </c>
    </row>
    <row r="41" spans="1:5" x14ac:dyDescent="0.2">
      <c r="A41" s="95">
        <v>42521</v>
      </c>
      <c r="B41" s="149">
        <v>28.7</v>
      </c>
      <c r="C41" s="14" t="s">
        <v>66</v>
      </c>
      <c r="D41" s="113" t="s">
        <v>64</v>
      </c>
      <c r="E41" s="108" t="s">
        <v>37</v>
      </c>
    </row>
    <row r="42" spans="1:5" x14ac:dyDescent="0.2">
      <c r="A42" s="22"/>
      <c r="B42" s="12"/>
      <c r="C42" s="12"/>
      <c r="D42" s="105"/>
      <c r="E42" s="106"/>
    </row>
    <row r="43" spans="1:5" s="7" customFormat="1" ht="30" customHeight="1" x14ac:dyDescent="0.25">
      <c r="A43" s="23" t="s">
        <v>8</v>
      </c>
      <c r="B43" s="10" t="s">
        <v>6</v>
      </c>
      <c r="C43" s="186">
        <f ca="1">SUM(B37:B41)</f>
        <v>328.78799999999995</v>
      </c>
      <c r="D43" s="114"/>
      <c r="E43" s="115"/>
    </row>
    <row r="44" spans="1:5" s="6" customFormat="1" x14ac:dyDescent="0.2">
      <c r="A44" s="20" t="s">
        <v>2</v>
      </c>
      <c r="B44" s="3" t="s">
        <v>27</v>
      </c>
      <c r="C44" s="3"/>
      <c r="D44" s="103"/>
      <c r="E44" s="104"/>
    </row>
    <row r="45" spans="1:5" s="12" customFormat="1" x14ac:dyDescent="0.2">
      <c r="A45" s="22"/>
      <c r="D45" s="105"/>
      <c r="E45" s="106"/>
    </row>
    <row r="46" spans="1:5" s="12" customFormat="1" x14ac:dyDescent="0.2">
      <c r="A46" s="22"/>
      <c r="D46" s="105"/>
      <c r="E46" s="106"/>
    </row>
    <row r="47" spans="1:5" s="12" customFormat="1" x14ac:dyDescent="0.2">
      <c r="A47" s="167">
        <v>42157</v>
      </c>
      <c r="B47" s="178">
        <v>104.949</v>
      </c>
      <c r="C47" s="168" t="s">
        <v>85</v>
      </c>
      <c r="D47" s="170" t="s">
        <v>38</v>
      </c>
      <c r="E47" s="171" t="s">
        <v>56</v>
      </c>
    </row>
    <row r="48" spans="1:5" s="12" customFormat="1" x14ac:dyDescent="0.2">
      <c r="A48" s="167">
        <v>42166</v>
      </c>
      <c r="B48" s="178">
        <v>152.48999999999998</v>
      </c>
      <c r="C48" s="187" t="s">
        <v>102</v>
      </c>
      <c r="D48" s="170" t="s">
        <v>38</v>
      </c>
      <c r="E48" s="171" t="s">
        <v>37</v>
      </c>
    </row>
    <row r="49" spans="1:5" s="12" customFormat="1" x14ac:dyDescent="0.2">
      <c r="A49" s="163">
        <v>42187</v>
      </c>
      <c r="B49" s="179">
        <v>9.9589999999999996</v>
      </c>
      <c r="C49" s="188" t="s">
        <v>103</v>
      </c>
      <c r="D49" s="172" t="s">
        <v>42</v>
      </c>
      <c r="E49" s="173" t="s">
        <v>37</v>
      </c>
    </row>
    <row r="50" spans="1:5" s="12" customFormat="1" x14ac:dyDescent="0.2">
      <c r="A50" s="163">
        <v>42188</v>
      </c>
      <c r="B50" s="179">
        <v>39.881999999999998</v>
      </c>
      <c r="C50" s="188" t="s">
        <v>104</v>
      </c>
      <c r="D50" s="172" t="s">
        <v>42</v>
      </c>
      <c r="E50" s="173" t="s">
        <v>37</v>
      </c>
    </row>
    <row r="51" spans="1:5" s="12" customFormat="1" x14ac:dyDescent="0.2">
      <c r="A51" s="163">
        <v>42188</v>
      </c>
      <c r="B51" s="179">
        <v>41.917499999999997</v>
      </c>
      <c r="C51" s="188" t="s">
        <v>104</v>
      </c>
      <c r="D51" s="172" t="s">
        <v>42</v>
      </c>
      <c r="E51" s="173" t="s">
        <v>37</v>
      </c>
    </row>
    <row r="52" spans="1:5" s="12" customFormat="1" x14ac:dyDescent="0.2">
      <c r="A52" s="163">
        <v>42201</v>
      </c>
      <c r="B52" s="179">
        <v>9.6024999999999991</v>
      </c>
      <c r="C52" s="188" t="s">
        <v>105</v>
      </c>
      <c r="D52" s="172" t="s">
        <v>42</v>
      </c>
      <c r="E52" s="173" t="s">
        <v>37</v>
      </c>
    </row>
    <row r="53" spans="1:5" s="12" customFormat="1" x14ac:dyDescent="0.2">
      <c r="A53" s="163">
        <v>42440</v>
      </c>
      <c r="B53" s="179">
        <v>15.432999999999998</v>
      </c>
      <c r="C53" s="188" t="s">
        <v>144</v>
      </c>
      <c r="D53" s="172" t="s">
        <v>42</v>
      </c>
      <c r="E53" s="173" t="s">
        <v>37</v>
      </c>
    </row>
    <row r="54" spans="1:5" s="12" customFormat="1" x14ac:dyDescent="0.2">
      <c r="A54" s="163">
        <v>42206</v>
      </c>
      <c r="B54" s="179">
        <v>78.682999999999993</v>
      </c>
      <c r="C54" s="188" t="s">
        <v>106</v>
      </c>
      <c r="D54" s="172" t="s">
        <v>42</v>
      </c>
      <c r="E54" s="173" t="s">
        <v>39</v>
      </c>
    </row>
    <row r="55" spans="1:5" s="12" customFormat="1" x14ac:dyDescent="0.2">
      <c r="A55" s="163">
        <v>42206</v>
      </c>
      <c r="B55" s="179">
        <v>87.031999999999996</v>
      </c>
      <c r="C55" s="188" t="s">
        <v>106</v>
      </c>
      <c r="D55" s="172" t="s">
        <v>42</v>
      </c>
      <c r="E55" s="173" t="s">
        <v>39</v>
      </c>
    </row>
    <row r="56" spans="1:5" s="12" customFormat="1" x14ac:dyDescent="0.2">
      <c r="A56" s="163">
        <v>42206</v>
      </c>
      <c r="B56" s="179">
        <v>37.110500000000002</v>
      </c>
      <c r="C56" s="164" t="s">
        <v>55</v>
      </c>
      <c r="D56" s="172" t="s">
        <v>42</v>
      </c>
      <c r="E56" s="173" t="s">
        <v>37</v>
      </c>
    </row>
    <row r="57" spans="1:5" s="12" customFormat="1" x14ac:dyDescent="0.2">
      <c r="A57" s="167">
        <v>42206</v>
      </c>
      <c r="B57" s="178">
        <v>105.74249999999999</v>
      </c>
      <c r="C57" s="188" t="s">
        <v>106</v>
      </c>
      <c r="D57" s="170" t="s">
        <v>78</v>
      </c>
      <c r="E57" s="171" t="s">
        <v>39</v>
      </c>
    </row>
    <row r="58" spans="1:5" s="12" customFormat="1" x14ac:dyDescent="0.2">
      <c r="A58" s="167">
        <v>42206</v>
      </c>
      <c r="B58" s="178">
        <v>212.43949999999998</v>
      </c>
      <c r="C58" s="188" t="s">
        <v>106</v>
      </c>
      <c r="D58" s="170" t="s">
        <v>78</v>
      </c>
      <c r="E58" s="171" t="s">
        <v>39</v>
      </c>
    </row>
    <row r="59" spans="1:5" s="12" customFormat="1" x14ac:dyDescent="0.2">
      <c r="A59" s="163">
        <v>42217</v>
      </c>
      <c r="B59" s="179">
        <v>39.122999999999998</v>
      </c>
      <c r="C59" s="164" t="s">
        <v>55</v>
      </c>
      <c r="D59" s="172" t="s">
        <v>42</v>
      </c>
      <c r="E59" s="173" t="s">
        <v>37</v>
      </c>
    </row>
    <row r="60" spans="1:5" s="12" customFormat="1" x14ac:dyDescent="0.2">
      <c r="A60" s="163">
        <v>42217</v>
      </c>
      <c r="B60" s="179">
        <v>29.186999999999998</v>
      </c>
      <c r="C60" s="164" t="s">
        <v>55</v>
      </c>
      <c r="D60" s="172" t="s">
        <v>42</v>
      </c>
      <c r="E60" s="173" t="s">
        <v>37</v>
      </c>
    </row>
    <row r="61" spans="1:5" s="12" customFormat="1" x14ac:dyDescent="0.2">
      <c r="A61" s="163">
        <v>42220</v>
      </c>
      <c r="B61" s="179">
        <v>13.558499999999999</v>
      </c>
      <c r="C61" s="189" t="s">
        <v>107</v>
      </c>
      <c r="D61" s="172" t="s">
        <v>42</v>
      </c>
      <c r="E61" s="173" t="s">
        <v>37</v>
      </c>
    </row>
    <row r="62" spans="1:5" s="12" customFormat="1" x14ac:dyDescent="0.2">
      <c r="A62" s="163">
        <v>42226</v>
      </c>
      <c r="B62" s="179">
        <v>41.526499999999999</v>
      </c>
      <c r="C62" s="164" t="s">
        <v>55</v>
      </c>
      <c r="D62" s="172" t="s">
        <v>42</v>
      </c>
      <c r="E62" s="173" t="s">
        <v>37</v>
      </c>
    </row>
    <row r="63" spans="1:5" s="12" customFormat="1" x14ac:dyDescent="0.2">
      <c r="A63" s="163">
        <v>42226</v>
      </c>
      <c r="B63" s="179">
        <v>48.576000000000001</v>
      </c>
      <c r="C63" s="164" t="s">
        <v>55</v>
      </c>
      <c r="D63" s="172" t="s">
        <v>42</v>
      </c>
      <c r="E63" s="173" t="s">
        <v>39</v>
      </c>
    </row>
    <row r="64" spans="1:5" s="12" customFormat="1" x14ac:dyDescent="0.2">
      <c r="A64" s="163">
        <v>42226</v>
      </c>
      <c r="B64" s="179">
        <v>28.945499999999999</v>
      </c>
      <c r="C64" s="164" t="s">
        <v>55</v>
      </c>
      <c r="D64" s="172" t="s">
        <v>42</v>
      </c>
      <c r="E64" s="173" t="s">
        <v>37</v>
      </c>
    </row>
    <row r="65" spans="1:5" s="12" customFormat="1" x14ac:dyDescent="0.2">
      <c r="A65" s="167">
        <v>42226</v>
      </c>
      <c r="B65" s="178">
        <v>203.66499999999996</v>
      </c>
      <c r="C65" s="187" t="s">
        <v>108</v>
      </c>
      <c r="D65" s="170" t="s">
        <v>78</v>
      </c>
      <c r="E65" s="171" t="s">
        <v>39</v>
      </c>
    </row>
    <row r="66" spans="1:5" s="12" customFormat="1" x14ac:dyDescent="0.2">
      <c r="A66" s="167">
        <v>42226</v>
      </c>
      <c r="B66" s="178">
        <v>134.84899999999999</v>
      </c>
      <c r="C66" s="187" t="s">
        <v>108</v>
      </c>
      <c r="D66" s="170" t="s">
        <v>78</v>
      </c>
      <c r="E66" s="171" t="s">
        <v>39</v>
      </c>
    </row>
    <row r="67" spans="1:5" s="12" customFormat="1" x14ac:dyDescent="0.2">
      <c r="A67" s="167">
        <v>42227</v>
      </c>
      <c r="B67" s="178">
        <v>139.4605</v>
      </c>
      <c r="C67" s="169" t="s">
        <v>109</v>
      </c>
      <c r="D67" s="174" t="s">
        <v>38</v>
      </c>
      <c r="E67" s="175" t="s">
        <v>37</v>
      </c>
    </row>
    <row r="68" spans="1:5" s="12" customFormat="1" x14ac:dyDescent="0.2">
      <c r="A68" s="163">
        <v>42228</v>
      </c>
      <c r="B68" s="179">
        <v>39.720999999999997</v>
      </c>
      <c r="C68" s="164" t="s">
        <v>55</v>
      </c>
      <c r="D68" s="172" t="s">
        <v>42</v>
      </c>
      <c r="E68" s="173" t="s">
        <v>37</v>
      </c>
    </row>
    <row r="69" spans="1:5" s="12" customFormat="1" x14ac:dyDescent="0.2">
      <c r="A69" s="167">
        <v>42228</v>
      </c>
      <c r="B69" s="178">
        <v>95.921499999999995</v>
      </c>
      <c r="C69" s="190" t="s">
        <v>110</v>
      </c>
      <c r="D69" s="170" t="s">
        <v>78</v>
      </c>
      <c r="E69" s="175" t="s">
        <v>39</v>
      </c>
    </row>
    <row r="70" spans="1:5" s="12" customFormat="1" x14ac:dyDescent="0.2">
      <c r="A70" s="167">
        <v>42228</v>
      </c>
      <c r="B70" s="178">
        <v>203.66499999999996</v>
      </c>
      <c r="C70" s="190" t="s">
        <v>110</v>
      </c>
      <c r="D70" s="170" t="s">
        <v>78</v>
      </c>
      <c r="E70" s="175" t="s">
        <v>39</v>
      </c>
    </row>
    <row r="71" spans="1:5" s="12" customFormat="1" x14ac:dyDescent="0.2">
      <c r="A71" s="167">
        <v>42228</v>
      </c>
      <c r="B71" s="178">
        <v>154.24949999999998</v>
      </c>
      <c r="C71" s="190" t="s">
        <v>110</v>
      </c>
      <c r="D71" s="170" t="s">
        <v>78</v>
      </c>
      <c r="E71" s="175" t="s">
        <v>39</v>
      </c>
    </row>
    <row r="72" spans="1:5" s="12" customFormat="1" x14ac:dyDescent="0.2">
      <c r="A72" s="167">
        <v>42228</v>
      </c>
      <c r="B72" s="178">
        <v>58.879999999999995</v>
      </c>
      <c r="C72" s="190" t="s">
        <v>110</v>
      </c>
      <c r="D72" s="174" t="s">
        <v>38</v>
      </c>
      <c r="E72" s="175" t="s">
        <v>39</v>
      </c>
    </row>
    <row r="73" spans="1:5" s="12" customFormat="1" x14ac:dyDescent="0.2">
      <c r="A73" s="163">
        <v>42229</v>
      </c>
      <c r="B73" s="179">
        <v>41.445999999999998</v>
      </c>
      <c r="C73" s="164" t="s">
        <v>55</v>
      </c>
      <c r="D73" s="172" t="s">
        <v>42</v>
      </c>
      <c r="E73" s="173" t="s">
        <v>37</v>
      </c>
    </row>
    <row r="74" spans="1:5" s="12" customFormat="1" x14ac:dyDescent="0.2">
      <c r="A74" s="163">
        <v>42232</v>
      </c>
      <c r="B74" s="179">
        <v>41.284999999999997</v>
      </c>
      <c r="C74" s="164" t="s">
        <v>55</v>
      </c>
      <c r="D74" s="172" t="s">
        <v>42</v>
      </c>
      <c r="E74" s="173" t="s">
        <v>37</v>
      </c>
    </row>
    <row r="75" spans="1:5" s="12" customFormat="1" x14ac:dyDescent="0.2">
      <c r="A75" s="163">
        <v>42235</v>
      </c>
      <c r="B75" s="179">
        <v>40.571999999999996</v>
      </c>
      <c r="C75" s="164" t="s">
        <v>55</v>
      </c>
      <c r="D75" s="172" t="s">
        <v>42</v>
      </c>
      <c r="E75" s="173" t="s">
        <v>37</v>
      </c>
    </row>
    <row r="76" spans="1:5" s="12" customFormat="1" x14ac:dyDescent="0.2">
      <c r="A76" s="163">
        <v>42235</v>
      </c>
      <c r="B76" s="179">
        <v>31.107499999999998</v>
      </c>
      <c r="C76" s="164" t="s">
        <v>55</v>
      </c>
      <c r="D76" s="172" t="s">
        <v>42</v>
      </c>
      <c r="E76" s="173" t="s">
        <v>37</v>
      </c>
    </row>
    <row r="77" spans="1:5" s="12" customFormat="1" x14ac:dyDescent="0.2">
      <c r="A77" s="167">
        <v>42235</v>
      </c>
      <c r="B77" s="178">
        <v>144.54349999999999</v>
      </c>
      <c r="C77" s="169" t="s">
        <v>111</v>
      </c>
      <c r="D77" s="170" t="s">
        <v>78</v>
      </c>
      <c r="E77" s="175" t="s">
        <v>39</v>
      </c>
    </row>
    <row r="78" spans="1:5" s="12" customFormat="1" x14ac:dyDescent="0.2">
      <c r="A78" s="167">
        <v>42235</v>
      </c>
      <c r="B78" s="178">
        <v>134.84899999999999</v>
      </c>
      <c r="C78" s="169" t="s">
        <v>111</v>
      </c>
      <c r="D78" s="170" t="s">
        <v>78</v>
      </c>
      <c r="E78" s="175" t="s">
        <v>39</v>
      </c>
    </row>
    <row r="79" spans="1:5" s="12" customFormat="1" x14ac:dyDescent="0.2">
      <c r="A79" s="163">
        <v>42236</v>
      </c>
      <c r="B79" s="179">
        <v>35.799499999999995</v>
      </c>
      <c r="C79" s="188" t="s">
        <v>112</v>
      </c>
      <c r="D79" s="172" t="s">
        <v>42</v>
      </c>
      <c r="E79" s="173" t="s">
        <v>37</v>
      </c>
    </row>
    <row r="80" spans="1:5" s="12" customFormat="1" x14ac:dyDescent="0.2">
      <c r="A80" s="163">
        <v>42243</v>
      </c>
      <c r="B80" s="179">
        <v>46.816499999999998</v>
      </c>
      <c r="C80" s="164" t="s">
        <v>55</v>
      </c>
      <c r="D80" s="172" t="s">
        <v>42</v>
      </c>
      <c r="E80" s="173" t="s">
        <v>37</v>
      </c>
    </row>
    <row r="81" spans="1:5" s="12" customFormat="1" x14ac:dyDescent="0.2">
      <c r="A81" s="167">
        <v>42243</v>
      </c>
      <c r="B81" s="178">
        <v>198.99599999999998</v>
      </c>
      <c r="C81" s="187" t="s">
        <v>113</v>
      </c>
      <c r="D81" s="170" t="s">
        <v>78</v>
      </c>
      <c r="E81" s="171" t="s">
        <v>39</v>
      </c>
    </row>
    <row r="82" spans="1:5" s="12" customFormat="1" x14ac:dyDescent="0.2">
      <c r="A82" s="167">
        <v>42243</v>
      </c>
      <c r="B82" s="178">
        <v>129.99600000000001</v>
      </c>
      <c r="C82" s="187" t="s">
        <v>113</v>
      </c>
      <c r="D82" s="170" t="s">
        <v>78</v>
      </c>
      <c r="E82" s="175" t="s">
        <v>39</v>
      </c>
    </row>
    <row r="83" spans="1:5" s="12" customFormat="1" x14ac:dyDescent="0.2">
      <c r="A83" s="167">
        <v>42249</v>
      </c>
      <c r="B83" s="178">
        <v>222.27199999999999</v>
      </c>
      <c r="C83" s="169" t="s">
        <v>80</v>
      </c>
      <c r="D83" s="170" t="s">
        <v>78</v>
      </c>
      <c r="E83" s="175" t="s">
        <v>81</v>
      </c>
    </row>
    <row r="84" spans="1:5" s="12" customFormat="1" x14ac:dyDescent="0.2">
      <c r="A84" s="167">
        <v>42249</v>
      </c>
      <c r="B84" s="178">
        <v>222.27199999999999</v>
      </c>
      <c r="C84" s="169" t="s">
        <v>80</v>
      </c>
      <c r="D84" s="170" t="s">
        <v>78</v>
      </c>
      <c r="E84" s="175" t="s">
        <v>81</v>
      </c>
    </row>
    <row r="85" spans="1:5" s="12" customFormat="1" x14ac:dyDescent="0.2">
      <c r="A85" s="167">
        <v>42249</v>
      </c>
      <c r="B85" s="178">
        <v>83.696999999999989</v>
      </c>
      <c r="C85" s="169" t="s">
        <v>80</v>
      </c>
      <c r="D85" s="170" t="s">
        <v>78</v>
      </c>
      <c r="E85" s="175" t="s">
        <v>81</v>
      </c>
    </row>
    <row r="86" spans="1:5" s="12" customFormat="1" x14ac:dyDescent="0.2">
      <c r="A86" s="167">
        <v>42250</v>
      </c>
      <c r="B86" s="178">
        <v>176.65149999999997</v>
      </c>
      <c r="C86" s="187" t="s">
        <v>141</v>
      </c>
      <c r="D86" s="170" t="s">
        <v>78</v>
      </c>
      <c r="E86" s="171" t="s">
        <v>79</v>
      </c>
    </row>
    <row r="87" spans="1:5" s="12" customFormat="1" x14ac:dyDescent="0.2">
      <c r="A87" s="167">
        <v>42250</v>
      </c>
      <c r="B87" s="178">
        <v>116.6215</v>
      </c>
      <c r="C87" s="187" t="s">
        <v>141</v>
      </c>
      <c r="D87" s="170" t="s">
        <v>78</v>
      </c>
      <c r="E87" s="171" t="s">
        <v>79</v>
      </c>
    </row>
    <row r="88" spans="1:5" s="12" customFormat="1" x14ac:dyDescent="0.2">
      <c r="A88" s="167">
        <v>42258</v>
      </c>
      <c r="B88" s="178">
        <v>115.437</v>
      </c>
      <c r="C88" s="187" t="s">
        <v>141</v>
      </c>
      <c r="D88" s="170" t="s">
        <v>78</v>
      </c>
      <c r="E88" s="175" t="s">
        <v>39</v>
      </c>
    </row>
    <row r="89" spans="1:5" s="12" customFormat="1" x14ac:dyDescent="0.2">
      <c r="A89" s="167">
        <v>42259</v>
      </c>
      <c r="B89" s="178">
        <v>193.03899999999996</v>
      </c>
      <c r="C89" s="187" t="s">
        <v>141</v>
      </c>
      <c r="D89" s="170" t="s">
        <v>78</v>
      </c>
      <c r="E89" s="175" t="s">
        <v>39</v>
      </c>
    </row>
    <row r="90" spans="1:5" s="12" customFormat="1" x14ac:dyDescent="0.2">
      <c r="A90" s="163">
        <v>42269</v>
      </c>
      <c r="B90" s="179">
        <v>52.140999999999998</v>
      </c>
      <c r="C90" s="164" t="s">
        <v>55</v>
      </c>
      <c r="D90" s="172" t="s">
        <v>42</v>
      </c>
      <c r="E90" s="173" t="s">
        <v>37</v>
      </c>
    </row>
    <row r="91" spans="1:5" s="12" customFormat="1" x14ac:dyDescent="0.2">
      <c r="A91" s="163">
        <v>42274</v>
      </c>
      <c r="B91" s="179">
        <v>38.409999999999997</v>
      </c>
      <c r="C91" s="164" t="s">
        <v>55</v>
      </c>
      <c r="D91" s="172" t="s">
        <v>42</v>
      </c>
      <c r="E91" s="173" t="s">
        <v>37</v>
      </c>
    </row>
    <row r="92" spans="1:5" s="12" customFormat="1" x14ac:dyDescent="0.2">
      <c r="A92" s="163">
        <v>42285</v>
      </c>
      <c r="B92" s="179">
        <v>43.331999999999994</v>
      </c>
      <c r="C92" s="164" t="s">
        <v>55</v>
      </c>
      <c r="D92" s="172" t="s">
        <v>42</v>
      </c>
      <c r="E92" s="173" t="s">
        <v>37</v>
      </c>
    </row>
    <row r="93" spans="1:5" s="12" customFormat="1" x14ac:dyDescent="0.2">
      <c r="A93" s="163">
        <v>42285</v>
      </c>
      <c r="B93" s="179">
        <v>35.316499999999998</v>
      </c>
      <c r="C93" s="164" t="s">
        <v>55</v>
      </c>
      <c r="D93" s="172" t="s">
        <v>42</v>
      </c>
      <c r="E93" s="173" t="s">
        <v>37</v>
      </c>
    </row>
    <row r="94" spans="1:5" s="12" customFormat="1" x14ac:dyDescent="0.2">
      <c r="A94" s="163">
        <v>42291</v>
      </c>
      <c r="B94" s="179">
        <v>43.561999999999998</v>
      </c>
      <c r="C94" s="164" t="s">
        <v>55</v>
      </c>
      <c r="D94" s="172" t="s">
        <v>42</v>
      </c>
      <c r="E94" s="173" t="s">
        <v>37</v>
      </c>
    </row>
    <row r="95" spans="1:5" s="12" customFormat="1" x14ac:dyDescent="0.2">
      <c r="A95" s="163">
        <v>42291</v>
      </c>
      <c r="B95" s="179">
        <v>30.624499999999998</v>
      </c>
      <c r="C95" s="164" t="s">
        <v>55</v>
      </c>
      <c r="D95" s="172" t="s">
        <v>42</v>
      </c>
      <c r="E95" s="173" t="s">
        <v>37</v>
      </c>
    </row>
    <row r="96" spans="1:5" s="12" customFormat="1" x14ac:dyDescent="0.2">
      <c r="A96" s="167">
        <v>42291</v>
      </c>
      <c r="B96" s="178">
        <v>134.84899999999999</v>
      </c>
      <c r="C96" s="169" t="s">
        <v>80</v>
      </c>
      <c r="D96" s="170" t="s">
        <v>78</v>
      </c>
      <c r="E96" s="175" t="s">
        <v>81</v>
      </c>
    </row>
    <row r="97" spans="1:5" s="12" customFormat="1" x14ac:dyDescent="0.2">
      <c r="A97" s="167">
        <v>42291</v>
      </c>
      <c r="B97" s="178">
        <v>66.941499999999991</v>
      </c>
      <c r="C97" s="169" t="s">
        <v>80</v>
      </c>
      <c r="D97" s="170" t="s">
        <v>78</v>
      </c>
      <c r="E97" s="175" t="s">
        <v>81</v>
      </c>
    </row>
    <row r="98" spans="1:5" s="12" customFormat="1" x14ac:dyDescent="0.2">
      <c r="A98" s="163">
        <v>42310</v>
      </c>
      <c r="B98" s="179">
        <v>46.091999999999992</v>
      </c>
      <c r="C98" s="164" t="s">
        <v>55</v>
      </c>
      <c r="D98" s="172" t="s">
        <v>42</v>
      </c>
      <c r="E98" s="173" t="s">
        <v>37</v>
      </c>
    </row>
    <row r="99" spans="1:5" s="12" customFormat="1" x14ac:dyDescent="0.2">
      <c r="A99" s="167">
        <v>42310</v>
      </c>
      <c r="B99" s="178">
        <v>125.143</v>
      </c>
      <c r="C99" s="169" t="s">
        <v>80</v>
      </c>
      <c r="D99" s="170" t="s">
        <v>78</v>
      </c>
      <c r="E99" s="175" t="s">
        <v>81</v>
      </c>
    </row>
    <row r="100" spans="1:5" s="12" customFormat="1" x14ac:dyDescent="0.2">
      <c r="A100" s="167">
        <v>42310</v>
      </c>
      <c r="B100" s="178">
        <v>96.036500000000004</v>
      </c>
      <c r="C100" s="169" t="s">
        <v>80</v>
      </c>
      <c r="D100" s="170" t="s">
        <v>78</v>
      </c>
      <c r="E100" s="175" t="s">
        <v>81</v>
      </c>
    </row>
    <row r="101" spans="1:5" s="12" customFormat="1" x14ac:dyDescent="0.2">
      <c r="A101" s="163">
        <v>42318</v>
      </c>
      <c r="B101" s="179">
        <v>53.13</v>
      </c>
      <c r="C101" s="164" t="s">
        <v>55</v>
      </c>
      <c r="D101" s="172" t="s">
        <v>42</v>
      </c>
      <c r="E101" s="173" t="s">
        <v>59</v>
      </c>
    </row>
    <row r="102" spans="1:5" s="12" customFormat="1" x14ac:dyDescent="0.2">
      <c r="A102" s="163">
        <v>42318</v>
      </c>
      <c r="B102" s="179">
        <v>29.186999999999998</v>
      </c>
      <c r="C102" s="164" t="s">
        <v>55</v>
      </c>
      <c r="D102" s="172" t="s">
        <v>42</v>
      </c>
      <c r="E102" s="173" t="s">
        <v>37</v>
      </c>
    </row>
    <row r="103" spans="1:5" s="12" customFormat="1" x14ac:dyDescent="0.2">
      <c r="A103" s="163">
        <v>42318</v>
      </c>
      <c r="B103" s="179">
        <v>96.646000000000001</v>
      </c>
      <c r="C103" s="164" t="s">
        <v>55</v>
      </c>
      <c r="D103" s="172" t="s">
        <v>42</v>
      </c>
      <c r="E103" s="173" t="s">
        <v>37</v>
      </c>
    </row>
    <row r="104" spans="1:5" s="12" customFormat="1" x14ac:dyDescent="0.2">
      <c r="A104" s="167">
        <v>42318</v>
      </c>
      <c r="B104" s="178">
        <v>524.81399999999996</v>
      </c>
      <c r="C104" s="190" t="s">
        <v>114</v>
      </c>
      <c r="D104" s="170" t="s">
        <v>78</v>
      </c>
      <c r="E104" s="175" t="s">
        <v>59</v>
      </c>
    </row>
    <row r="105" spans="1:5" s="12" customFormat="1" x14ac:dyDescent="0.2">
      <c r="A105" s="163">
        <v>42321</v>
      </c>
      <c r="B105" s="179">
        <v>43.768999999999998</v>
      </c>
      <c r="C105" s="164" t="s">
        <v>55</v>
      </c>
      <c r="D105" s="172" t="s">
        <v>42</v>
      </c>
      <c r="E105" s="173" t="s">
        <v>59</v>
      </c>
    </row>
    <row r="106" spans="1:5" s="12" customFormat="1" x14ac:dyDescent="0.2">
      <c r="A106" s="163">
        <v>42323</v>
      </c>
      <c r="B106" s="179">
        <v>39.122999999999998</v>
      </c>
      <c r="C106" s="164" t="s">
        <v>55</v>
      </c>
      <c r="D106" s="172" t="s">
        <v>42</v>
      </c>
      <c r="E106" s="173" t="s">
        <v>37</v>
      </c>
    </row>
    <row r="107" spans="1:5" s="12" customFormat="1" x14ac:dyDescent="0.2">
      <c r="A107" s="167">
        <v>42335</v>
      </c>
      <c r="B107" s="178">
        <v>-278.08150000000001</v>
      </c>
      <c r="C107" s="169" t="s">
        <v>115</v>
      </c>
      <c r="D107" s="170" t="s">
        <v>78</v>
      </c>
      <c r="E107" s="175" t="s">
        <v>39</v>
      </c>
    </row>
    <row r="108" spans="1:5" s="12" customFormat="1" x14ac:dyDescent="0.2">
      <c r="A108" s="167">
        <v>42335</v>
      </c>
      <c r="B108" s="178">
        <v>134.84899999999999</v>
      </c>
      <c r="C108" s="169" t="s">
        <v>115</v>
      </c>
      <c r="D108" s="170" t="s">
        <v>78</v>
      </c>
      <c r="E108" s="175" t="s">
        <v>39</v>
      </c>
    </row>
    <row r="109" spans="1:5" s="12" customFormat="1" x14ac:dyDescent="0.2">
      <c r="A109" s="167">
        <v>42335</v>
      </c>
      <c r="B109" s="178">
        <v>278.08150000000001</v>
      </c>
      <c r="C109" s="169" t="s">
        <v>115</v>
      </c>
      <c r="D109" s="170" t="s">
        <v>78</v>
      </c>
      <c r="E109" s="175" t="s">
        <v>39</v>
      </c>
    </row>
    <row r="110" spans="1:5" s="12" customFormat="1" x14ac:dyDescent="0.2">
      <c r="A110" s="163">
        <v>42338</v>
      </c>
      <c r="B110" s="179">
        <v>40.088999999999999</v>
      </c>
      <c r="C110" s="165" t="s">
        <v>55</v>
      </c>
      <c r="D110" s="172" t="s">
        <v>42</v>
      </c>
      <c r="E110" s="173" t="s">
        <v>37</v>
      </c>
    </row>
    <row r="111" spans="1:5" s="12" customFormat="1" x14ac:dyDescent="0.2">
      <c r="A111" s="163">
        <v>42338</v>
      </c>
      <c r="B111" s="179">
        <v>36.524000000000001</v>
      </c>
      <c r="C111" s="166" t="s">
        <v>55</v>
      </c>
      <c r="D111" s="172" t="s">
        <v>42</v>
      </c>
      <c r="E111" s="173" t="s">
        <v>37</v>
      </c>
    </row>
    <row r="112" spans="1:5" s="12" customFormat="1" x14ac:dyDescent="0.2">
      <c r="A112" s="167">
        <v>42338</v>
      </c>
      <c r="B112" s="178">
        <v>86.341999999999985</v>
      </c>
      <c r="C112" s="190" t="s">
        <v>117</v>
      </c>
      <c r="D112" s="170" t="s">
        <v>78</v>
      </c>
      <c r="E112" s="175" t="s">
        <v>39</v>
      </c>
    </row>
    <row r="113" spans="1:5" s="12" customFormat="1" x14ac:dyDescent="0.2">
      <c r="A113" s="167">
        <v>42338</v>
      </c>
      <c r="B113" s="178">
        <v>134.84899999999999</v>
      </c>
      <c r="C113" s="190" t="s">
        <v>117</v>
      </c>
      <c r="D113" s="170" t="s">
        <v>78</v>
      </c>
      <c r="E113" s="175" t="s">
        <v>39</v>
      </c>
    </row>
    <row r="114" spans="1:5" s="12" customFormat="1" x14ac:dyDescent="0.2">
      <c r="A114" s="163">
        <v>42383</v>
      </c>
      <c r="B114" s="179">
        <v>43.527499999999996</v>
      </c>
      <c r="C114" s="164" t="s">
        <v>55</v>
      </c>
      <c r="D114" s="176" t="s">
        <v>42</v>
      </c>
      <c r="E114" s="177" t="s">
        <v>37</v>
      </c>
    </row>
    <row r="115" spans="1:5" s="12" customFormat="1" x14ac:dyDescent="0.2">
      <c r="A115" s="163">
        <v>42383</v>
      </c>
      <c r="B115" s="179">
        <v>25.599</v>
      </c>
      <c r="C115" s="164" t="s">
        <v>55</v>
      </c>
      <c r="D115" s="176" t="s">
        <v>42</v>
      </c>
      <c r="E115" s="177" t="s">
        <v>37</v>
      </c>
    </row>
    <row r="116" spans="1:5" s="12" customFormat="1" x14ac:dyDescent="0.2">
      <c r="A116" s="167">
        <v>42384</v>
      </c>
      <c r="B116" s="178">
        <v>131.767</v>
      </c>
      <c r="C116" s="187" t="s">
        <v>118</v>
      </c>
      <c r="D116" s="174" t="s">
        <v>38</v>
      </c>
      <c r="E116" s="171" t="s">
        <v>37</v>
      </c>
    </row>
    <row r="117" spans="1:5" s="12" customFormat="1" x14ac:dyDescent="0.2">
      <c r="A117" s="163">
        <v>42395</v>
      </c>
      <c r="B117" s="179">
        <v>8.4524999999999988</v>
      </c>
      <c r="C117" s="188" t="s">
        <v>120</v>
      </c>
      <c r="D117" s="176" t="s">
        <v>42</v>
      </c>
      <c r="E117" s="177" t="s">
        <v>37</v>
      </c>
    </row>
    <row r="118" spans="1:5" s="12" customFormat="1" x14ac:dyDescent="0.2">
      <c r="A118" s="163">
        <v>42395</v>
      </c>
      <c r="B118" s="179">
        <v>13.1905</v>
      </c>
      <c r="C118" s="188" t="s">
        <v>120</v>
      </c>
      <c r="D118" s="176" t="s">
        <v>42</v>
      </c>
      <c r="E118" s="177" t="s">
        <v>37</v>
      </c>
    </row>
    <row r="119" spans="1:5" s="12" customFormat="1" x14ac:dyDescent="0.2">
      <c r="A119" s="163">
        <v>42397</v>
      </c>
      <c r="B119" s="179">
        <v>19.009499999999999</v>
      </c>
      <c r="C119" s="188" t="s">
        <v>119</v>
      </c>
      <c r="D119" s="176" t="s">
        <v>42</v>
      </c>
      <c r="E119" s="177" t="s">
        <v>37</v>
      </c>
    </row>
    <row r="120" spans="1:5" s="12" customFormat="1" x14ac:dyDescent="0.2">
      <c r="A120" s="163">
        <v>42397</v>
      </c>
      <c r="B120" s="179">
        <v>13.788499999999999</v>
      </c>
      <c r="C120" s="188" t="s">
        <v>119</v>
      </c>
      <c r="D120" s="176" t="s">
        <v>42</v>
      </c>
      <c r="E120" s="177" t="s">
        <v>37</v>
      </c>
    </row>
    <row r="121" spans="1:5" s="12" customFormat="1" x14ac:dyDescent="0.2">
      <c r="A121" s="163">
        <v>42418</v>
      </c>
      <c r="B121" s="179">
        <v>25.909499999999998</v>
      </c>
      <c r="C121" s="164" t="s">
        <v>55</v>
      </c>
      <c r="D121" s="176" t="s">
        <v>42</v>
      </c>
      <c r="E121" s="177" t="s">
        <v>37</v>
      </c>
    </row>
    <row r="122" spans="1:5" s="12" customFormat="1" x14ac:dyDescent="0.2">
      <c r="A122" s="167">
        <v>42418</v>
      </c>
      <c r="B122" s="178">
        <v>203.66499999999996</v>
      </c>
      <c r="C122" s="190" t="s">
        <v>113</v>
      </c>
      <c r="D122" s="170" t="s">
        <v>78</v>
      </c>
      <c r="E122" s="175" t="s">
        <v>39</v>
      </c>
    </row>
    <row r="123" spans="1:5" s="12" customFormat="1" x14ac:dyDescent="0.2">
      <c r="A123" s="167">
        <v>42418</v>
      </c>
      <c r="B123" s="178">
        <v>138.35649999999998</v>
      </c>
      <c r="C123" s="190" t="s">
        <v>113</v>
      </c>
      <c r="D123" s="170" t="s">
        <v>78</v>
      </c>
      <c r="E123" s="175" t="s">
        <v>39</v>
      </c>
    </row>
    <row r="124" spans="1:5" s="12" customFormat="1" x14ac:dyDescent="0.2">
      <c r="A124" s="163">
        <v>42419</v>
      </c>
      <c r="B124" s="179">
        <v>51.577500000000001</v>
      </c>
      <c r="C124" s="164" t="s">
        <v>55</v>
      </c>
      <c r="D124" s="176" t="s">
        <v>42</v>
      </c>
      <c r="E124" s="177" t="s">
        <v>37</v>
      </c>
    </row>
    <row r="125" spans="1:5" s="12" customFormat="1" x14ac:dyDescent="0.2">
      <c r="A125" s="167">
        <v>42419</v>
      </c>
      <c r="B125" s="178">
        <v>371.07049999999998</v>
      </c>
      <c r="C125" s="190" t="s">
        <v>113</v>
      </c>
      <c r="D125" s="170" t="s">
        <v>78</v>
      </c>
      <c r="E125" s="175" t="s">
        <v>39</v>
      </c>
    </row>
    <row r="126" spans="1:5" s="12" customFormat="1" x14ac:dyDescent="0.2">
      <c r="A126" s="163">
        <v>42423</v>
      </c>
      <c r="B126" s="179">
        <v>38.202999999999996</v>
      </c>
      <c r="C126" s="164" t="s">
        <v>55</v>
      </c>
      <c r="D126" s="176" t="s">
        <v>42</v>
      </c>
      <c r="E126" s="177" t="s">
        <v>37</v>
      </c>
    </row>
    <row r="127" spans="1:5" s="12" customFormat="1" x14ac:dyDescent="0.2">
      <c r="A127" s="163">
        <v>42423</v>
      </c>
      <c r="B127" s="179">
        <v>27.266500000000001</v>
      </c>
      <c r="C127" s="164" t="s">
        <v>55</v>
      </c>
      <c r="D127" s="176" t="s">
        <v>42</v>
      </c>
      <c r="E127" s="177" t="s">
        <v>37</v>
      </c>
    </row>
    <row r="128" spans="1:5" s="12" customFormat="1" x14ac:dyDescent="0.2">
      <c r="A128" s="163">
        <v>42424</v>
      </c>
      <c r="B128" s="179">
        <v>34.867999999999995</v>
      </c>
      <c r="C128" s="164" t="s">
        <v>55</v>
      </c>
      <c r="D128" s="176" t="s">
        <v>42</v>
      </c>
      <c r="E128" s="177" t="s">
        <v>37</v>
      </c>
    </row>
    <row r="129" spans="1:13" s="12" customFormat="1" x14ac:dyDescent="0.2">
      <c r="A129" s="163">
        <v>42424</v>
      </c>
      <c r="B129" s="179">
        <v>111.10149999999999</v>
      </c>
      <c r="C129" s="188" t="s">
        <v>121</v>
      </c>
      <c r="D129" s="176" t="s">
        <v>42</v>
      </c>
      <c r="E129" s="177" t="s">
        <v>39</v>
      </c>
    </row>
    <row r="130" spans="1:13" s="12" customFormat="1" x14ac:dyDescent="0.2">
      <c r="A130" s="163">
        <v>42424</v>
      </c>
      <c r="B130" s="179">
        <v>84.478999999999985</v>
      </c>
      <c r="C130" s="188" t="s">
        <v>121</v>
      </c>
      <c r="D130" s="176" t="s">
        <v>42</v>
      </c>
      <c r="E130" s="177" t="s">
        <v>39</v>
      </c>
    </row>
    <row r="131" spans="1:13" s="12" customFormat="1" x14ac:dyDescent="0.2">
      <c r="A131" s="163">
        <v>42424</v>
      </c>
      <c r="B131" s="179">
        <v>19.584499999999998</v>
      </c>
      <c r="C131" s="188" t="s">
        <v>121</v>
      </c>
      <c r="D131" s="176" t="s">
        <v>42</v>
      </c>
      <c r="E131" s="177" t="s">
        <v>39</v>
      </c>
      <c r="M131" s="12" t="s">
        <v>116</v>
      </c>
    </row>
    <row r="132" spans="1:13" s="12" customFormat="1" x14ac:dyDescent="0.2">
      <c r="A132" s="163">
        <v>42424</v>
      </c>
      <c r="B132" s="179">
        <v>50.162999999999997</v>
      </c>
      <c r="C132" s="188" t="s">
        <v>121</v>
      </c>
      <c r="D132" s="176" t="s">
        <v>42</v>
      </c>
      <c r="E132" s="177" t="s">
        <v>39</v>
      </c>
    </row>
    <row r="133" spans="1:13" s="12" customFormat="1" x14ac:dyDescent="0.2">
      <c r="A133" s="163">
        <v>42424</v>
      </c>
      <c r="B133" s="179">
        <v>25.690999999999999</v>
      </c>
      <c r="C133" s="164" t="s">
        <v>55</v>
      </c>
      <c r="D133" s="176" t="s">
        <v>42</v>
      </c>
      <c r="E133" s="177" t="s">
        <v>37</v>
      </c>
    </row>
    <row r="134" spans="1:13" s="12" customFormat="1" x14ac:dyDescent="0.2">
      <c r="A134" s="163">
        <v>42430</v>
      </c>
      <c r="B134" s="179">
        <v>25.909499999999998</v>
      </c>
      <c r="C134" s="164" t="s">
        <v>55</v>
      </c>
      <c r="D134" s="176" t="s">
        <v>42</v>
      </c>
      <c r="E134" s="177" t="s">
        <v>37</v>
      </c>
    </row>
    <row r="135" spans="1:13" s="12" customFormat="1" x14ac:dyDescent="0.2">
      <c r="A135" s="167">
        <v>42430</v>
      </c>
      <c r="B135" s="178">
        <v>692.77150000000006</v>
      </c>
      <c r="C135" s="169" t="s">
        <v>87</v>
      </c>
      <c r="D135" s="170" t="s">
        <v>78</v>
      </c>
      <c r="E135" s="175" t="s">
        <v>88</v>
      </c>
    </row>
    <row r="136" spans="1:13" s="12" customFormat="1" x14ac:dyDescent="0.2">
      <c r="A136" s="167">
        <v>42430</v>
      </c>
      <c r="B136" s="178">
        <v>75.416999999999987</v>
      </c>
      <c r="C136" s="169" t="s">
        <v>87</v>
      </c>
      <c r="D136" s="174" t="s">
        <v>38</v>
      </c>
      <c r="E136" s="175" t="s">
        <v>88</v>
      </c>
    </row>
    <row r="137" spans="1:13" s="12" customFormat="1" x14ac:dyDescent="0.2">
      <c r="A137" s="167">
        <v>42431</v>
      </c>
      <c r="B137" s="178">
        <v>50.001999999999995</v>
      </c>
      <c r="C137" s="169" t="s">
        <v>80</v>
      </c>
      <c r="D137" s="170" t="s">
        <v>78</v>
      </c>
      <c r="E137" s="175" t="s">
        <v>81</v>
      </c>
    </row>
    <row r="138" spans="1:13" s="12" customFormat="1" x14ac:dyDescent="0.2">
      <c r="A138" s="167">
        <v>42433</v>
      </c>
      <c r="B138" s="178">
        <v>50.001999999999995</v>
      </c>
      <c r="C138" s="190" t="s">
        <v>122</v>
      </c>
      <c r="D138" s="170" t="s">
        <v>78</v>
      </c>
      <c r="E138" s="175" t="s">
        <v>79</v>
      </c>
    </row>
    <row r="139" spans="1:13" s="12" customFormat="1" x14ac:dyDescent="0.2">
      <c r="A139" s="167">
        <v>42434</v>
      </c>
      <c r="B139" s="178">
        <v>0.97749999999999992</v>
      </c>
      <c r="C139" s="190" t="s">
        <v>122</v>
      </c>
      <c r="D139" s="170" t="s">
        <v>78</v>
      </c>
      <c r="E139" s="175" t="s">
        <v>79</v>
      </c>
    </row>
    <row r="140" spans="1:13" s="12" customFormat="1" x14ac:dyDescent="0.2">
      <c r="A140" s="167">
        <v>42437</v>
      </c>
      <c r="B140" s="178">
        <v>175.43249999999998</v>
      </c>
      <c r="C140" s="168" t="s">
        <v>85</v>
      </c>
      <c r="D140" s="170" t="s">
        <v>78</v>
      </c>
      <c r="E140" s="171" t="s">
        <v>56</v>
      </c>
    </row>
    <row r="141" spans="1:13" s="12" customFormat="1" x14ac:dyDescent="0.2">
      <c r="A141" s="167">
        <v>42437</v>
      </c>
      <c r="B141" s="178">
        <v>224.43399999999997</v>
      </c>
      <c r="C141" s="168" t="s">
        <v>85</v>
      </c>
      <c r="D141" s="170" t="s">
        <v>78</v>
      </c>
      <c r="E141" s="171" t="s">
        <v>56</v>
      </c>
    </row>
    <row r="142" spans="1:13" s="12" customFormat="1" x14ac:dyDescent="0.2">
      <c r="A142" s="167">
        <v>42452</v>
      </c>
      <c r="B142" s="178">
        <v>109.36499999999998</v>
      </c>
      <c r="C142" s="190" t="s">
        <v>123</v>
      </c>
      <c r="D142" s="174" t="s">
        <v>38</v>
      </c>
      <c r="E142" s="175" t="s">
        <v>37</v>
      </c>
    </row>
    <row r="143" spans="1:13" s="12" customFormat="1" x14ac:dyDescent="0.2">
      <c r="A143" s="163">
        <v>42459</v>
      </c>
      <c r="B143" s="179">
        <v>28.29</v>
      </c>
      <c r="C143" s="164" t="s">
        <v>55</v>
      </c>
      <c r="D143" s="176" t="s">
        <v>42</v>
      </c>
      <c r="E143" s="177" t="s">
        <v>37</v>
      </c>
    </row>
    <row r="144" spans="1:13" s="12" customFormat="1" x14ac:dyDescent="0.2">
      <c r="A144" s="167">
        <v>42459</v>
      </c>
      <c r="B144" s="178">
        <v>86.341999999999985</v>
      </c>
      <c r="C144" s="169" t="s">
        <v>80</v>
      </c>
      <c r="D144" s="170" t="s">
        <v>78</v>
      </c>
      <c r="E144" s="175" t="s">
        <v>81</v>
      </c>
    </row>
    <row r="145" spans="1:5" s="12" customFormat="1" x14ac:dyDescent="0.2">
      <c r="A145" s="167">
        <v>42459</v>
      </c>
      <c r="B145" s="178">
        <v>134.84899999999999</v>
      </c>
      <c r="C145" s="169" t="s">
        <v>80</v>
      </c>
      <c r="D145" s="170" t="s">
        <v>78</v>
      </c>
      <c r="E145" s="175" t="s">
        <v>81</v>
      </c>
    </row>
    <row r="146" spans="1:5" s="12" customFormat="1" x14ac:dyDescent="0.2">
      <c r="A146" s="163">
        <v>42460</v>
      </c>
      <c r="B146" s="179">
        <v>26.622499999999995</v>
      </c>
      <c r="C146" s="164" t="s">
        <v>55</v>
      </c>
      <c r="D146" s="176" t="s">
        <v>42</v>
      </c>
      <c r="E146" s="177" t="s">
        <v>37</v>
      </c>
    </row>
    <row r="147" spans="1:5" s="12" customFormat="1" x14ac:dyDescent="0.2">
      <c r="A147" s="163">
        <v>42470</v>
      </c>
      <c r="B147" s="179">
        <v>34.028499999999994</v>
      </c>
      <c r="C147" s="164" t="s">
        <v>55</v>
      </c>
      <c r="D147" s="176" t="s">
        <v>42</v>
      </c>
      <c r="E147" s="177" t="s">
        <v>37</v>
      </c>
    </row>
    <row r="148" spans="1:5" s="12" customFormat="1" x14ac:dyDescent="0.2">
      <c r="A148" s="163">
        <v>42474</v>
      </c>
      <c r="B148" s="179">
        <v>41.445999999999998</v>
      </c>
      <c r="C148" s="164" t="s">
        <v>55</v>
      </c>
      <c r="D148" s="176" t="s">
        <v>42</v>
      </c>
      <c r="E148" s="177" t="s">
        <v>37</v>
      </c>
    </row>
    <row r="149" spans="1:5" s="12" customFormat="1" x14ac:dyDescent="0.2">
      <c r="A149" s="163">
        <v>42475</v>
      </c>
      <c r="B149" s="179">
        <v>37.052999999999997</v>
      </c>
      <c r="C149" s="189" t="s">
        <v>55</v>
      </c>
      <c r="D149" s="176" t="s">
        <v>42</v>
      </c>
      <c r="E149" s="177" t="s">
        <v>37</v>
      </c>
    </row>
    <row r="150" spans="1:5" s="12" customFormat="1" x14ac:dyDescent="0.2">
      <c r="A150" s="163">
        <v>42475</v>
      </c>
      <c r="B150" s="179">
        <v>83.823499999999996</v>
      </c>
      <c r="C150" s="191" t="s">
        <v>127</v>
      </c>
      <c r="D150" s="176" t="s">
        <v>42</v>
      </c>
      <c r="E150" s="177" t="s">
        <v>39</v>
      </c>
    </row>
    <row r="151" spans="1:5" s="12" customFormat="1" x14ac:dyDescent="0.2">
      <c r="A151" s="163">
        <v>42475</v>
      </c>
      <c r="B151" s="179">
        <v>16.0655</v>
      </c>
      <c r="C151" s="191" t="s">
        <v>127</v>
      </c>
      <c r="D151" s="176" t="s">
        <v>42</v>
      </c>
      <c r="E151" s="177" t="s">
        <v>39</v>
      </c>
    </row>
    <row r="152" spans="1:5" s="12" customFormat="1" x14ac:dyDescent="0.2">
      <c r="A152" s="163">
        <v>42475</v>
      </c>
      <c r="B152" s="179">
        <v>73.910499999999985</v>
      </c>
      <c r="C152" s="191" t="s">
        <v>127</v>
      </c>
      <c r="D152" s="176" t="s">
        <v>42</v>
      </c>
      <c r="E152" s="177" t="s">
        <v>39</v>
      </c>
    </row>
    <row r="153" spans="1:5" s="12" customFormat="1" x14ac:dyDescent="0.2">
      <c r="A153" s="163">
        <v>42475</v>
      </c>
      <c r="B153" s="179">
        <v>26.944499999999998</v>
      </c>
      <c r="C153" s="189" t="s">
        <v>55</v>
      </c>
      <c r="D153" s="176" t="s">
        <v>42</v>
      </c>
      <c r="E153" s="177" t="s">
        <v>37</v>
      </c>
    </row>
    <row r="154" spans="1:5" s="12" customFormat="1" x14ac:dyDescent="0.2">
      <c r="A154" s="167">
        <v>42475</v>
      </c>
      <c r="B154" s="178">
        <v>50.001999999999995</v>
      </c>
      <c r="C154" s="191" t="s">
        <v>127</v>
      </c>
      <c r="D154" s="170" t="s">
        <v>78</v>
      </c>
      <c r="E154" s="175" t="s">
        <v>39</v>
      </c>
    </row>
    <row r="155" spans="1:5" s="12" customFormat="1" x14ac:dyDescent="0.2">
      <c r="A155" s="167">
        <v>42475</v>
      </c>
      <c r="B155" s="178">
        <v>144.54349999999999</v>
      </c>
      <c r="C155" s="191" t="s">
        <v>127</v>
      </c>
      <c r="D155" s="170" t="s">
        <v>78</v>
      </c>
      <c r="E155" s="175" t="s">
        <v>39</v>
      </c>
    </row>
    <row r="156" spans="1:5" s="12" customFormat="1" x14ac:dyDescent="0.2">
      <c r="A156" s="167">
        <v>42475</v>
      </c>
      <c r="B156" s="178">
        <v>222.27199999999999</v>
      </c>
      <c r="C156" s="191" t="s">
        <v>127</v>
      </c>
      <c r="D156" s="170" t="s">
        <v>78</v>
      </c>
      <c r="E156" s="175" t="s">
        <v>39</v>
      </c>
    </row>
    <row r="157" spans="1:5" s="12" customFormat="1" x14ac:dyDescent="0.2">
      <c r="A157" s="163">
        <v>42478</v>
      </c>
      <c r="B157" s="179">
        <v>12.741999999999999</v>
      </c>
      <c r="C157" s="188" t="s">
        <v>124</v>
      </c>
      <c r="D157" s="176" t="s">
        <v>42</v>
      </c>
      <c r="E157" s="177" t="s">
        <v>37</v>
      </c>
    </row>
    <row r="158" spans="1:5" s="12" customFormat="1" x14ac:dyDescent="0.2">
      <c r="A158" s="163">
        <v>42481</v>
      </c>
      <c r="B158" s="179">
        <v>41.882999999999996</v>
      </c>
      <c r="C158" s="189" t="s">
        <v>55</v>
      </c>
      <c r="D158" s="176" t="s">
        <v>42</v>
      </c>
      <c r="E158" s="177" t="s">
        <v>37</v>
      </c>
    </row>
    <row r="159" spans="1:5" s="12" customFormat="1" x14ac:dyDescent="0.2">
      <c r="A159" s="163">
        <v>42481</v>
      </c>
      <c r="B159" s="179">
        <v>26.104999999999997</v>
      </c>
      <c r="C159" s="189" t="s">
        <v>55</v>
      </c>
      <c r="D159" s="176" t="s">
        <v>42</v>
      </c>
      <c r="E159" s="177" t="s">
        <v>37</v>
      </c>
    </row>
    <row r="160" spans="1:5" s="12" customFormat="1" x14ac:dyDescent="0.2">
      <c r="A160" s="167">
        <v>42481</v>
      </c>
      <c r="B160" s="178">
        <v>50.001999999999995</v>
      </c>
      <c r="C160" s="169" t="s">
        <v>80</v>
      </c>
      <c r="D160" s="170" t="s">
        <v>78</v>
      </c>
      <c r="E160" s="175" t="s">
        <v>81</v>
      </c>
    </row>
    <row r="161" spans="1:5" s="12" customFormat="1" x14ac:dyDescent="0.2">
      <c r="A161" s="167">
        <v>42481</v>
      </c>
      <c r="B161" s="178">
        <v>58.879999999999995</v>
      </c>
      <c r="C161" s="168" t="s">
        <v>80</v>
      </c>
      <c r="D161" s="174" t="s">
        <v>38</v>
      </c>
      <c r="E161" s="171" t="s">
        <v>81</v>
      </c>
    </row>
    <row r="162" spans="1:5" s="12" customFormat="1" x14ac:dyDescent="0.2">
      <c r="A162" s="163">
        <v>42482</v>
      </c>
      <c r="B162" s="179">
        <v>35.891500000000001</v>
      </c>
      <c r="C162" s="164" t="s">
        <v>55</v>
      </c>
      <c r="D162" s="176" t="s">
        <v>42</v>
      </c>
      <c r="E162" s="177" t="s">
        <v>37</v>
      </c>
    </row>
    <row r="163" spans="1:5" s="12" customFormat="1" x14ac:dyDescent="0.2">
      <c r="A163" s="163">
        <v>42482</v>
      </c>
      <c r="B163" s="179">
        <v>51.036999999999999</v>
      </c>
      <c r="C163" s="188" t="s">
        <v>85</v>
      </c>
      <c r="D163" s="176" t="s">
        <v>42</v>
      </c>
      <c r="E163" s="177" t="s">
        <v>56</v>
      </c>
    </row>
    <row r="164" spans="1:5" s="12" customFormat="1" x14ac:dyDescent="0.2">
      <c r="A164" s="163">
        <v>42482</v>
      </c>
      <c r="B164" s="179">
        <v>20.125</v>
      </c>
      <c r="C164" s="188" t="s">
        <v>85</v>
      </c>
      <c r="D164" s="176" t="s">
        <v>42</v>
      </c>
      <c r="E164" s="177" t="s">
        <v>56</v>
      </c>
    </row>
    <row r="165" spans="1:5" s="12" customFormat="1" x14ac:dyDescent="0.2">
      <c r="A165" s="163">
        <v>42482</v>
      </c>
      <c r="B165" s="179">
        <v>57.971499999999992</v>
      </c>
      <c r="C165" s="188" t="s">
        <v>85</v>
      </c>
      <c r="D165" s="176" t="s">
        <v>42</v>
      </c>
      <c r="E165" s="177" t="s">
        <v>56</v>
      </c>
    </row>
    <row r="166" spans="1:5" s="12" customFormat="1" x14ac:dyDescent="0.2">
      <c r="A166" s="163">
        <v>42482</v>
      </c>
      <c r="B166" s="179">
        <v>26.840999999999998</v>
      </c>
      <c r="C166" s="164" t="s">
        <v>55</v>
      </c>
      <c r="D166" s="176" t="s">
        <v>42</v>
      </c>
      <c r="E166" s="177" t="s">
        <v>37</v>
      </c>
    </row>
    <row r="167" spans="1:5" s="12" customFormat="1" x14ac:dyDescent="0.2">
      <c r="A167" s="167">
        <v>42482</v>
      </c>
      <c r="B167" s="178">
        <v>366.4704999999999</v>
      </c>
      <c r="C167" s="188" t="s">
        <v>85</v>
      </c>
      <c r="D167" s="170" t="s">
        <v>78</v>
      </c>
      <c r="E167" s="175" t="s">
        <v>56</v>
      </c>
    </row>
    <row r="168" spans="1:5" s="12" customFormat="1" x14ac:dyDescent="0.2">
      <c r="A168" s="163">
        <v>42486</v>
      </c>
      <c r="B168" s="179">
        <v>35.799499999999995</v>
      </c>
      <c r="C168" s="164" t="s">
        <v>55</v>
      </c>
      <c r="D168" s="176" t="s">
        <v>42</v>
      </c>
      <c r="E168" s="177" t="s">
        <v>37</v>
      </c>
    </row>
    <row r="169" spans="1:5" s="12" customFormat="1" x14ac:dyDescent="0.2">
      <c r="A169" s="163">
        <v>42486</v>
      </c>
      <c r="B169" s="179">
        <v>26.5305</v>
      </c>
      <c r="C169" s="164" t="s">
        <v>55</v>
      </c>
      <c r="D169" s="176" t="s">
        <v>42</v>
      </c>
      <c r="E169" s="177" t="s">
        <v>37</v>
      </c>
    </row>
    <row r="170" spans="1:5" s="12" customFormat="1" x14ac:dyDescent="0.2">
      <c r="A170" s="163">
        <v>42486</v>
      </c>
      <c r="B170" s="179">
        <v>39.939499999999995</v>
      </c>
      <c r="C170" s="164" t="s">
        <v>55</v>
      </c>
      <c r="D170" s="176" t="s">
        <v>42</v>
      </c>
      <c r="E170" s="177" t="s">
        <v>73</v>
      </c>
    </row>
    <row r="171" spans="1:5" s="12" customFormat="1" x14ac:dyDescent="0.2">
      <c r="A171" s="167">
        <v>42486</v>
      </c>
      <c r="B171" s="178">
        <v>131.32999999999998</v>
      </c>
      <c r="C171" s="169" t="s">
        <v>86</v>
      </c>
      <c r="D171" s="170" t="s">
        <v>78</v>
      </c>
      <c r="E171" s="175" t="s">
        <v>73</v>
      </c>
    </row>
    <row r="172" spans="1:5" s="12" customFormat="1" x14ac:dyDescent="0.2">
      <c r="A172" s="167">
        <v>42486</v>
      </c>
      <c r="B172" s="178">
        <v>180.33149999999998</v>
      </c>
      <c r="C172" s="169" t="s">
        <v>86</v>
      </c>
      <c r="D172" s="170" t="s">
        <v>78</v>
      </c>
      <c r="E172" s="175" t="s">
        <v>73</v>
      </c>
    </row>
    <row r="173" spans="1:5" s="12" customFormat="1" x14ac:dyDescent="0.2">
      <c r="A173" s="163">
        <v>42487</v>
      </c>
      <c r="B173" s="179">
        <v>26.323499999999999</v>
      </c>
      <c r="C173" s="164" t="s">
        <v>55</v>
      </c>
      <c r="D173" s="176" t="s">
        <v>42</v>
      </c>
      <c r="E173" s="177" t="s">
        <v>37</v>
      </c>
    </row>
    <row r="174" spans="1:5" s="12" customFormat="1" x14ac:dyDescent="0.2">
      <c r="A174" s="167">
        <v>42487</v>
      </c>
      <c r="B174" s="178">
        <v>115.46</v>
      </c>
      <c r="C174" s="190" t="s">
        <v>125</v>
      </c>
      <c r="D174" s="174" t="s">
        <v>78</v>
      </c>
      <c r="E174" s="175" t="s">
        <v>53</v>
      </c>
    </row>
    <row r="175" spans="1:5" s="12" customFormat="1" x14ac:dyDescent="0.2">
      <c r="A175" s="163">
        <v>42490</v>
      </c>
      <c r="B175" s="179">
        <v>33.395999999999994</v>
      </c>
      <c r="C175" s="164" t="s">
        <v>55</v>
      </c>
      <c r="D175" s="176" t="s">
        <v>42</v>
      </c>
      <c r="E175" s="177" t="s">
        <v>37</v>
      </c>
    </row>
    <row r="176" spans="1:5" s="12" customFormat="1" x14ac:dyDescent="0.2">
      <c r="A176" s="163">
        <v>42494</v>
      </c>
      <c r="B176" s="179">
        <v>12.948999999999998</v>
      </c>
      <c r="C176" s="189" t="s">
        <v>126</v>
      </c>
      <c r="D176" s="176" t="s">
        <v>42</v>
      </c>
      <c r="E176" s="177" t="s">
        <v>37</v>
      </c>
    </row>
    <row r="177" spans="1:5" s="12" customFormat="1" x14ac:dyDescent="0.2">
      <c r="A177" s="163">
        <v>42500</v>
      </c>
      <c r="B177" s="179">
        <v>37.984499999999997</v>
      </c>
      <c r="C177" s="164" t="s">
        <v>55</v>
      </c>
      <c r="D177" s="176" t="s">
        <v>42</v>
      </c>
      <c r="E177" s="177" t="s">
        <v>37</v>
      </c>
    </row>
    <row r="178" spans="1:5" s="12" customFormat="1" x14ac:dyDescent="0.2">
      <c r="A178" s="167">
        <v>42501</v>
      </c>
      <c r="B178" s="178">
        <v>175.76599999999999</v>
      </c>
      <c r="C178" s="190" t="s">
        <v>128</v>
      </c>
      <c r="D178" s="170" t="s">
        <v>78</v>
      </c>
      <c r="E178" s="175" t="s">
        <v>39</v>
      </c>
    </row>
    <row r="179" spans="1:5" s="12" customFormat="1" x14ac:dyDescent="0.2">
      <c r="A179" s="167">
        <v>42501</v>
      </c>
      <c r="B179" s="178">
        <v>193.03899999999996</v>
      </c>
      <c r="C179" s="190" t="s">
        <v>128</v>
      </c>
      <c r="D179" s="170" t="s">
        <v>78</v>
      </c>
      <c r="E179" s="175" t="s">
        <v>39</v>
      </c>
    </row>
    <row r="180" spans="1:5" s="12" customFormat="1" x14ac:dyDescent="0.2">
      <c r="A180" s="167">
        <v>42501</v>
      </c>
      <c r="B180" s="178">
        <v>50.001999999999995</v>
      </c>
      <c r="C180" s="190" t="s">
        <v>128</v>
      </c>
      <c r="D180" s="170" t="s">
        <v>78</v>
      </c>
      <c r="E180" s="175" t="s">
        <v>39</v>
      </c>
    </row>
    <row r="181" spans="1:5" s="12" customFormat="1" x14ac:dyDescent="0.2">
      <c r="A181" s="167">
        <v>42501</v>
      </c>
      <c r="B181" s="178">
        <v>58.879999999999995</v>
      </c>
      <c r="C181" s="190" t="s">
        <v>128</v>
      </c>
      <c r="D181" s="174" t="s">
        <v>38</v>
      </c>
      <c r="E181" s="171" t="s">
        <v>39</v>
      </c>
    </row>
    <row r="182" spans="1:5" s="12" customFormat="1" x14ac:dyDescent="0.2">
      <c r="A182" s="163">
        <v>42503</v>
      </c>
      <c r="B182" s="178">
        <v>50.479824999999991</v>
      </c>
      <c r="C182" s="189" t="s">
        <v>74</v>
      </c>
      <c r="D182" s="176" t="s">
        <v>42</v>
      </c>
      <c r="E182" s="177" t="s">
        <v>73</v>
      </c>
    </row>
    <row r="183" spans="1:5" s="12" customFormat="1" x14ac:dyDescent="0.2">
      <c r="A183" s="167">
        <v>42507</v>
      </c>
      <c r="B183" s="178">
        <v>58.879999999999995</v>
      </c>
      <c r="C183" s="187" t="s">
        <v>129</v>
      </c>
      <c r="D183" s="174" t="s">
        <v>38</v>
      </c>
      <c r="E183" s="171" t="s">
        <v>39</v>
      </c>
    </row>
    <row r="184" spans="1:5" s="12" customFormat="1" x14ac:dyDescent="0.2">
      <c r="A184" s="167">
        <v>42507</v>
      </c>
      <c r="B184" s="178">
        <v>125.143</v>
      </c>
      <c r="C184" s="187" t="s">
        <v>129</v>
      </c>
      <c r="D184" s="170" t="s">
        <v>78</v>
      </c>
      <c r="E184" s="171" t="s">
        <v>39</v>
      </c>
    </row>
    <row r="185" spans="1:5" s="12" customFormat="1" x14ac:dyDescent="0.2">
      <c r="A185" s="167">
        <v>42507</v>
      </c>
      <c r="B185" s="178">
        <v>115.437</v>
      </c>
      <c r="C185" s="187" t="s">
        <v>129</v>
      </c>
      <c r="D185" s="170" t="s">
        <v>78</v>
      </c>
      <c r="E185" s="171" t="s">
        <v>39</v>
      </c>
    </row>
    <row r="186" spans="1:5" s="12" customFormat="1" x14ac:dyDescent="0.2">
      <c r="A186" s="167">
        <v>42507</v>
      </c>
      <c r="B186" s="178">
        <v>58.201499999999996</v>
      </c>
      <c r="C186" s="187" t="s">
        <v>129</v>
      </c>
      <c r="D186" s="170" t="s">
        <v>78</v>
      </c>
      <c r="E186" s="171" t="s">
        <v>39</v>
      </c>
    </row>
    <row r="187" spans="1:5" s="12" customFormat="1" x14ac:dyDescent="0.2">
      <c r="A187" s="167">
        <v>42509</v>
      </c>
      <c r="B187" s="178">
        <v>46.505999999999993</v>
      </c>
      <c r="C187" s="187" t="s">
        <v>113</v>
      </c>
      <c r="D187" s="170" t="s">
        <v>78</v>
      </c>
      <c r="E187" s="171" t="s">
        <v>39</v>
      </c>
    </row>
    <row r="188" spans="1:5" s="12" customFormat="1" x14ac:dyDescent="0.2">
      <c r="A188" s="167">
        <v>42509</v>
      </c>
      <c r="B188" s="178">
        <v>116.13849999999998</v>
      </c>
      <c r="C188" s="187" t="s">
        <v>113</v>
      </c>
      <c r="D188" s="170" t="s">
        <v>78</v>
      </c>
      <c r="E188" s="171" t="s">
        <v>39</v>
      </c>
    </row>
    <row r="189" spans="1:5" s="12" customFormat="1" x14ac:dyDescent="0.2">
      <c r="A189" s="167">
        <v>42509</v>
      </c>
      <c r="B189" s="178">
        <v>38.536499999999997</v>
      </c>
      <c r="C189" s="187" t="s">
        <v>113</v>
      </c>
      <c r="D189" s="170" t="s">
        <v>78</v>
      </c>
      <c r="E189" s="171" t="s">
        <v>39</v>
      </c>
    </row>
    <row r="190" spans="1:5" s="12" customFormat="1" x14ac:dyDescent="0.2">
      <c r="A190" s="163">
        <v>42515</v>
      </c>
      <c r="B190" s="179">
        <v>19.009499999999999</v>
      </c>
      <c r="C190" s="189" t="s">
        <v>75</v>
      </c>
      <c r="D190" s="176" t="s">
        <v>42</v>
      </c>
      <c r="E190" s="177" t="s">
        <v>37</v>
      </c>
    </row>
    <row r="191" spans="1:5" s="12" customFormat="1" x14ac:dyDescent="0.2">
      <c r="A191" s="163">
        <v>42515</v>
      </c>
      <c r="B191" s="179">
        <v>18.802499999999998</v>
      </c>
      <c r="C191" s="189" t="s">
        <v>76</v>
      </c>
      <c r="D191" s="176" t="s">
        <v>42</v>
      </c>
      <c r="E191" s="177" t="s">
        <v>37</v>
      </c>
    </row>
    <row r="192" spans="1:5" s="12" customFormat="1" x14ac:dyDescent="0.2">
      <c r="A192" s="167">
        <v>42517</v>
      </c>
      <c r="B192" s="178">
        <v>308.47599999999994</v>
      </c>
      <c r="C192" s="187" t="s">
        <v>130</v>
      </c>
      <c r="D192" s="170" t="s">
        <v>78</v>
      </c>
      <c r="E192" s="171" t="s">
        <v>39</v>
      </c>
    </row>
    <row r="193" spans="1:5" s="12" customFormat="1" x14ac:dyDescent="0.2">
      <c r="A193" s="163">
        <v>42524</v>
      </c>
      <c r="B193" s="179">
        <v>28.002499999999998</v>
      </c>
      <c r="C193" s="164" t="s">
        <v>55</v>
      </c>
      <c r="D193" s="176" t="s">
        <v>42</v>
      </c>
      <c r="E193" s="177" t="s">
        <v>37</v>
      </c>
    </row>
    <row r="194" spans="1:5" s="12" customFormat="1" x14ac:dyDescent="0.2">
      <c r="A194" s="163">
        <v>42548</v>
      </c>
      <c r="B194" s="179">
        <v>47.080999999999996</v>
      </c>
      <c r="C194" s="164" t="s">
        <v>55</v>
      </c>
      <c r="D194" s="176" t="s">
        <v>42</v>
      </c>
      <c r="E194" s="177" t="s">
        <v>37</v>
      </c>
    </row>
    <row r="195" spans="1:5" s="12" customFormat="1" x14ac:dyDescent="0.2">
      <c r="A195" s="167">
        <v>42549</v>
      </c>
      <c r="B195" s="178">
        <v>291.83549999999997</v>
      </c>
      <c r="C195" s="168" t="s">
        <v>83</v>
      </c>
      <c r="D195" s="170" t="s">
        <v>78</v>
      </c>
      <c r="E195" s="171" t="s">
        <v>84</v>
      </c>
    </row>
    <row r="196" spans="1:5" s="12" customFormat="1" x14ac:dyDescent="0.2">
      <c r="A196" s="167">
        <v>42549</v>
      </c>
      <c r="B196" s="178">
        <v>320.64299999999997</v>
      </c>
      <c r="C196" s="168" t="s">
        <v>83</v>
      </c>
      <c r="D196" s="170" t="s">
        <v>78</v>
      </c>
      <c r="E196" s="171" t="s">
        <v>84</v>
      </c>
    </row>
    <row r="197" spans="1:5" s="12" customFormat="1" x14ac:dyDescent="0.2">
      <c r="A197" s="167">
        <v>42549</v>
      </c>
      <c r="B197" s="178">
        <v>50.001999999999995</v>
      </c>
      <c r="C197" s="168" t="s">
        <v>83</v>
      </c>
      <c r="D197" s="170" t="s">
        <v>78</v>
      </c>
      <c r="E197" s="171" t="s">
        <v>84</v>
      </c>
    </row>
    <row r="198" spans="1:5" s="12" customFormat="1" x14ac:dyDescent="0.2">
      <c r="A198" s="163">
        <v>42550</v>
      </c>
      <c r="B198" s="179">
        <v>10.648999999999999</v>
      </c>
      <c r="C198" s="188" t="s">
        <v>131</v>
      </c>
      <c r="D198" s="176" t="s">
        <v>42</v>
      </c>
      <c r="E198" s="177" t="s">
        <v>37</v>
      </c>
    </row>
    <row r="199" spans="1:5" s="12" customFormat="1" x14ac:dyDescent="0.2">
      <c r="A199" s="163">
        <v>42550</v>
      </c>
      <c r="B199" s="179">
        <v>8.8664999999999985</v>
      </c>
      <c r="C199" s="188" t="s">
        <v>131</v>
      </c>
      <c r="D199" s="176" t="s">
        <v>42</v>
      </c>
      <c r="E199" s="177" t="s">
        <v>37</v>
      </c>
    </row>
    <row r="200" spans="1:5" s="12" customFormat="1" x14ac:dyDescent="0.2">
      <c r="A200" s="167">
        <v>42569</v>
      </c>
      <c r="B200" s="178">
        <v>252.04549999999998</v>
      </c>
      <c r="C200" s="187" t="s">
        <v>132</v>
      </c>
      <c r="D200" s="170" t="s">
        <v>78</v>
      </c>
      <c r="E200" s="171" t="s">
        <v>39</v>
      </c>
    </row>
    <row r="201" spans="1:5" s="12" customFormat="1" x14ac:dyDescent="0.2">
      <c r="A201" s="167">
        <v>42570</v>
      </c>
      <c r="B201" s="178">
        <v>223.44499999999996</v>
      </c>
      <c r="C201" s="168" t="s">
        <v>82</v>
      </c>
      <c r="D201" s="170" t="s">
        <v>78</v>
      </c>
      <c r="E201" s="171" t="s">
        <v>54</v>
      </c>
    </row>
    <row r="202" spans="1:5" s="12" customFormat="1" x14ac:dyDescent="0.2">
      <c r="A202" s="167">
        <v>42572</v>
      </c>
      <c r="B202" s="178">
        <v>154.24949999999998</v>
      </c>
      <c r="C202" s="193" t="s">
        <v>113</v>
      </c>
      <c r="D202" s="170" t="s">
        <v>78</v>
      </c>
      <c r="E202" s="171" t="s">
        <v>39</v>
      </c>
    </row>
    <row r="203" spans="1:5" s="12" customFormat="1" x14ac:dyDescent="0.2">
      <c r="A203" s="167">
        <v>42573</v>
      </c>
      <c r="B203" s="178">
        <v>173.63849999999996</v>
      </c>
      <c r="C203" s="193" t="s">
        <v>113</v>
      </c>
      <c r="D203" s="170" t="s">
        <v>78</v>
      </c>
      <c r="E203" s="171" t="s">
        <v>39</v>
      </c>
    </row>
    <row r="204" spans="1:5" s="12" customFormat="1" x14ac:dyDescent="0.2">
      <c r="A204" s="167">
        <v>42617</v>
      </c>
      <c r="B204" s="178">
        <v>50.001999999999995</v>
      </c>
      <c r="C204" s="192" t="s">
        <v>91</v>
      </c>
      <c r="D204" s="170" t="s">
        <v>78</v>
      </c>
      <c r="E204" s="175" t="s">
        <v>79</v>
      </c>
    </row>
    <row r="205" spans="1:5" s="12" customFormat="1" x14ac:dyDescent="0.2">
      <c r="A205" s="167">
        <v>42640</v>
      </c>
      <c r="B205" s="178">
        <v>250.286</v>
      </c>
      <c r="C205" s="192" t="s">
        <v>89</v>
      </c>
      <c r="D205" s="170" t="s">
        <v>78</v>
      </c>
      <c r="E205" s="175" t="s">
        <v>90</v>
      </c>
    </row>
    <row r="206" spans="1:5" s="12" customFormat="1" x14ac:dyDescent="0.2">
      <c r="A206" s="167">
        <v>42712</v>
      </c>
      <c r="B206" s="178">
        <v>50.001999999999995</v>
      </c>
      <c r="C206" s="194" t="s">
        <v>122</v>
      </c>
      <c r="D206" s="170" t="s">
        <v>78</v>
      </c>
      <c r="E206" s="175" t="s">
        <v>56</v>
      </c>
    </row>
    <row r="207" spans="1:5" s="12" customFormat="1" ht="15" x14ac:dyDescent="0.25">
      <c r="A207" s="145"/>
      <c r="B207" s="158"/>
      <c r="C207" s="195"/>
      <c r="D207" s="113"/>
      <c r="E207" s="134"/>
    </row>
    <row r="208" spans="1:5" s="30" customFormat="1" x14ac:dyDescent="0.2">
      <c r="A208" s="135" t="s">
        <v>77</v>
      </c>
      <c r="B208" s="143">
        <v>1266</v>
      </c>
      <c r="C208" s="30" t="s">
        <v>41</v>
      </c>
      <c r="D208" s="113" t="s">
        <v>40</v>
      </c>
      <c r="E208" s="108" t="s">
        <v>43</v>
      </c>
    </row>
    <row r="209" spans="1:9" s="12" customFormat="1" x14ac:dyDescent="0.2">
      <c r="A209" s="97"/>
      <c r="B209" s="144"/>
      <c r="D209" s="105"/>
      <c r="E209" s="106"/>
    </row>
    <row r="210" spans="1:9" s="12" customFormat="1" ht="16.5" customHeight="1" x14ac:dyDescent="0.2">
      <c r="A210" s="22"/>
      <c r="D210" s="105"/>
      <c r="E210" s="106"/>
    </row>
    <row r="211" spans="1:9" s="14" customFormat="1" ht="46.5" customHeight="1" x14ac:dyDescent="0.2">
      <c r="A211" s="62" t="s">
        <v>98</v>
      </c>
      <c r="B211" s="127">
        <f>SUM(B47:B210)</f>
        <v>15879.550825</v>
      </c>
      <c r="C211" s="15"/>
      <c r="D211" s="116"/>
      <c r="E211" s="117"/>
      <c r="I211" s="12"/>
    </row>
    <row r="212" spans="1:9" s="12" customFormat="1" ht="13.5" thickBot="1" x14ac:dyDescent="0.25">
      <c r="A212" s="24"/>
      <c r="B212" s="16" t="s">
        <v>27</v>
      </c>
      <c r="C212" s="17"/>
      <c r="D212" s="118"/>
      <c r="E212" s="119"/>
    </row>
    <row r="213" spans="1:9" x14ac:dyDescent="0.2">
      <c r="A213" s="22"/>
      <c r="B213" s="12"/>
      <c r="C213" s="12"/>
      <c r="D213" s="105"/>
      <c r="E213" s="106"/>
      <c r="I213" s="12"/>
    </row>
    <row r="214" spans="1:9" x14ac:dyDescent="0.2">
      <c r="A214" s="22"/>
      <c r="B214" s="12"/>
      <c r="C214" s="12"/>
      <c r="D214" s="105"/>
      <c r="E214" s="106"/>
      <c r="I214" s="12"/>
    </row>
    <row r="215" spans="1:9" x14ac:dyDescent="0.2">
      <c r="A215" s="22"/>
      <c r="B215" s="12"/>
      <c r="C215" s="12"/>
      <c r="D215" s="105"/>
      <c r="E215" s="106"/>
      <c r="I215" s="12"/>
    </row>
    <row r="216" spans="1:9" ht="25.5" x14ac:dyDescent="0.2">
      <c r="A216" s="22" t="s">
        <v>28</v>
      </c>
      <c r="B216" s="12"/>
      <c r="C216" s="12"/>
      <c r="D216" s="105"/>
      <c r="E216" s="106"/>
      <c r="I216" s="12"/>
    </row>
    <row r="217" spans="1:9" x14ac:dyDescent="0.2">
      <c r="A217" s="22"/>
      <c r="B217" s="12"/>
      <c r="C217" s="12"/>
      <c r="D217" s="105"/>
      <c r="E217" s="106"/>
      <c r="I217" s="12"/>
    </row>
    <row r="218" spans="1:9" x14ac:dyDescent="0.2">
      <c r="A218" s="22"/>
      <c r="B218" s="12"/>
      <c r="C218" s="12"/>
      <c r="D218" s="105"/>
      <c r="E218" s="106"/>
      <c r="I218" s="12"/>
    </row>
    <row r="219" spans="1:9" x14ac:dyDescent="0.2">
      <c r="A219" s="25"/>
      <c r="B219" s="1"/>
      <c r="C219" s="1"/>
      <c r="D219" s="120"/>
      <c r="E219" s="121"/>
      <c r="I219" s="12"/>
    </row>
    <row r="220" spans="1:9" x14ac:dyDescent="0.2">
      <c r="I220" s="12"/>
    </row>
    <row r="221" spans="1:9" x14ac:dyDescent="0.2">
      <c r="I221" s="12"/>
    </row>
    <row r="222" spans="1:9" x14ac:dyDescent="0.2">
      <c r="B222" s="124"/>
      <c r="I222" s="12"/>
    </row>
    <row r="223" spans="1:9" x14ac:dyDescent="0.2">
      <c r="B223" s="123"/>
      <c r="I223" s="12"/>
    </row>
    <row r="224" spans="1:9" x14ac:dyDescent="0.2">
      <c r="B224" s="124"/>
      <c r="I224" s="12"/>
    </row>
    <row r="225" spans="2:9" x14ac:dyDescent="0.2">
      <c r="I225" s="12"/>
    </row>
    <row r="226" spans="2:9" x14ac:dyDescent="0.2">
      <c r="B226" s="124"/>
      <c r="I226" s="12"/>
    </row>
    <row r="227" spans="2:9" x14ac:dyDescent="0.2">
      <c r="B227" s="124"/>
      <c r="I227" s="12"/>
    </row>
    <row r="229" spans="2:9" x14ac:dyDescent="0.2">
      <c r="B229" s="124"/>
      <c r="D229" s="126"/>
    </row>
  </sheetData>
  <sortState ref="A14:E35">
    <sortCondition ref="A14:A35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="80" zoomScaleNormal="80" workbookViewId="0">
      <selection activeCell="A28" sqref="A28"/>
    </sheetView>
  </sheetViews>
  <sheetFormatPr defaultColWidth="9.140625" defaultRowHeight="12.75" x14ac:dyDescent="0.2"/>
  <cols>
    <col min="1" max="1" width="23.85546875" style="30" customWidth="1"/>
    <col min="2" max="2" width="23.140625" style="30" customWidth="1"/>
    <col min="3" max="3" width="27.42578125" style="30" customWidth="1"/>
    <col min="4" max="4" width="27.140625" style="30" customWidth="1"/>
    <col min="5" max="5" width="28.140625" style="30" customWidth="1"/>
    <col min="6" max="16384" width="9.140625" style="31"/>
  </cols>
  <sheetData>
    <row r="1" spans="1:5" s="30" customFormat="1" ht="36" customHeight="1" x14ac:dyDescent="0.2">
      <c r="A1" s="81" t="s">
        <v>30</v>
      </c>
      <c r="B1" s="128" t="s">
        <v>34</v>
      </c>
      <c r="C1" s="129"/>
      <c r="D1" s="129"/>
      <c r="E1" s="130"/>
    </row>
    <row r="2" spans="1:5" s="6" customFormat="1" ht="35.25" customHeight="1" x14ac:dyDescent="0.2">
      <c r="A2" s="79" t="s">
        <v>22</v>
      </c>
      <c r="B2" s="80" t="s">
        <v>35</v>
      </c>
      <c r="C2" s="79" t="s">
        <v>23</v>
      </c>
      <c r="D2" s="91">
        <v>42186</v>
      </c>
      <c r="E2" s="91">
        <v>42551</v>
      </c>
    </row>
    <row r="3" spans="1:5" s="29" customFormat="1" ht="35.25" customHeight="1" x14ac:dyDescent="0.25">
      <c r="A3" s="205" t="s">
        <v>31</v>
      </c>
      <c r="B3" s="206"/>
      <c r="C3" s="206"/>
      <c r="D3" s="206"/>
      <c r="E3" s="207"/>
    </row>
    <row r="4" spans="1:5" s="6" customFormat="1" ht="31.5" x14ac:dyDescent="0.25">
      <c r="A4" s="56" t="s">
        <v>9</v>
      </c>
      <c r="B4" s="57" t="s">
        <v>1</v>
      </c>
      <c r="C4" s="9"/>
      <c r="D4" s="9"/>
      <c r="E4" s="42"/>
    </row>
    <row r="5" spans="1:5" ht="25.5" x14ac:dyDescent="0.2">
      <c r="A5" s="45" t="s">
        <v>2</v>
      </c>
      <c r="B5" s="3" t="s">
        <v>27</v>
      </c>
      <c r="C5" s="3" t="s">
        <v>10</v>
      </c>
      <c r="D5" s="3" t="s">
        <v>11</v>
      </c>
      <c r="E5" s="21" t="s">
        <v>5</v>
      </c>
    </row>
    <row r="6" spans="1:5" x14ac:dyDescent="0.2">
      <c r="A6" s="38"/>
      <c r="E6" s="39"/>
    </row>
    <row r="7" spans="1:5" x14ac:dyDescent="0.2">
      <c r="A7" s="38"/>
      <c r="E7" s="39"/>
    </row>
    <row r="8" spans="1:5" x14ac:dyDescent="0.2">
      <c r="A8" s="38"/>
      <c r="E8" s="39"/>
    </row>
    <row r="9" spans="1:5" x14ac:dyDescent="0.2">
      <c r="A9" s="38"/>
      <c r="E9" s="39"/>
    </row>
    <row r="10" spans="1:5" x14ac:dyDescent="0.2">
      <c r="A10" s="141" t="s">
        <v>36</v>
      </c>
      <c r="E10" s="142"/>
    </row>
    <row r="11" spans="1:5" x14ac:dyDescent="0.2">
      <c r="A11" s="38"/>
      <c r="E11" s="39"/>
    </row>
    <row r="12" spans="1:5" x14ac:dyDescent="0.2">
      <c r="A12" s="38"/>
      <c r="E12" s="39"/>
    </row>
    <row r="13" spans="1:5" x14ac:dyDescent="0.2">
      <c r="A13" s="38"/>
      <c r="E13" s="39"/>
    </row>
    <row r="14" spans="1:5" x14ac:dyDescent="0.2">
      <c r="A14" s="38"/>
      <c r="E14" s="39"/>
    </row>
    <row r="15" spans="1:5" ht="11.25" customHeight="1" x14ac:dyDescent="0.2">
      <c r="A15" s="38"/>
      <c r="E15" s="39"/>
    </row>
    <row r="16" spans="1:5" hidden="1" x14ac:dyDescent="0.2">
      <c r="A16" s="38"/>
      <c r="E16" s="39"/>
    </row>
    <row r="17" spans="1:5" s="34" customFormat="1" ht="25.5" customHeight="1" x14ac:dyDescent="0.2">
      <c r="A17" s="38"/>
      <c r="B17" s="30"/>
      <c r="C17" s="30"/>
      <c r="D17" s="30"/>
      <c r="E17" s="39"/>
    </row>
    <row r="18" spans="1:5" ht="31.5" x14ac:dyDescent="0.25">
      <c r="A18" s="63" t="s">
        <v>9</v>
      </c>
      <c r="B18" s="64" t="s">
        <v>24</v>
      </c>
      <c r="C18" s="10">
        <f>+B10</f>
        <v>0</v>
      </c>
      <c r="D18" s="10"/>
      <c r="E18" s="47"/>
    </row>
    <row r="19" spans="1:5" x14ac:dyDescent="0.2">
      <c r="A19" s="43" t="s">
        <v>2</v>
      </c>
      <c r="B19" s="4" t="s">
        <v>27</v>
      </c>
      <c r="C19" s="4"/>
      <c r="D19" s="4"/>
      <c r="E19" s="44"/>
    </row>
    <row r="20" spans="1:5" x14ac:dyDescent="0.2">
      <c r="A20" s="38"/>
      <c r="E20" s="39"/>
    </row>
    <row r="21" spans="1:5" x14ac:dyDescent="0.2">
      <c r="A21" s="38"/>
      <c r="E21" s="39"/>
    </row>
    <row r="22" spans="1:5" x14ac:dyDescent="0.2">
      <c r="A22" s="38"/>
      <c r="E22" s="39"/>
    </row>
    <row r="23" spans="1:5" x14ac:dyDescent="0.2">
      <c r="A23" s="132" t="s">
        <v>36</v>
      </c>
      <c r="E23" s="39"/>
    </row>
    <row r="24" spans="1:5" x14ac:dyDescent="0.2">
      <c r="A24" s="38"/>
      <c r="E24" s="39"/>
    </row>
    <row r="25" spans="1:5" x14ac:dyDescent="0.2">
      <c r="A25" s="38"/>
      <c r="E25" s="39"/>
    </row>
    <row r="26" spans="1:5" s="35" customFormat="1" ht="48" customHeight="1" x14ac:dyDescent="0.2">
      <c r="A26" s="38"/>
      <c r="B26" s="30"/>
      <c r="C26" s="30"/>
      <c r="D26" s="30"/>
      <c r="E26" s="39"/>
    </row>
    <row r="27" spans="1:5" ht="45" x14ac:dyDescent="0.2">
      <c r="A27" s="65" t="s">
        <v>99</v>
      </c>
      <c r="B27" s="48">
        <f>SUM(B23:B26)</f>
        <v>0</v>
      </c>
      <c r="C27" s="49"/>
      <c r="D27" s="50"/>
      <c r="E27" s="51"/>
    </row>
    <row r="28" spans="1:5" x14ac:dyDescent="0.2">
      <c r="A28" s="52"/>
      <c r="B28" s="3" t="s">
        <v>27</v>
      </c>
      <c r="C28" s="53"/>
      <c r="D28" s="53"/>
      <c r="E28" s="54"/>
    </row>
    <row r="29" spans="1:5" x14ac:dyDescent="0.2">
      <c r="A29" s="38"/>
      <c r="E29" s="39"/>
    </row>
    <row r="30" spans="1:5" x14ac:dyDescent="0.2">
      <c r="A30" s="38"/>
      <c r="E30" s="39"/>
    </row>
    <row r="31" spans="1:5" x14ac:dyDescent="0.2">
      <c r="A31" s="38"/>
      <c r="E31" s="39"/>
    </row>
    <row r="32" spans="1:5" ht="25.5" x14ac:dyDescent="0.2">
      <c r="A32" s="22" t="s">
        <v>28</v>
      </c>
      <c r="E32" s="39"/>
    </row>
    <row r="33" spans="1:5" x14ac:dyDescent="0.2">
      <c r="A33" s="38"/>
      <c r="E33" s="39"/>
    </row>
    <row r="34" spans="1:5" x14ac:dyDescent="0.2">
      <c r="A34" s="38"/>
      <c r="E34" s="39"/>
    </row>
    <row r="35" spans="1:5" x14ac:dyDescent="0.2">
      <c r="A35" s="40"/>
      <c r="B35" s="26"/>
      <c r="C35" s="26"/>
      <c r="D35" s="26"/>
      <c r="E35" s="41"/>
    </row>
  </sheetData>
  <mergeCells count="1">
    <mergeCell ref="A3:E3"/>
  </mergeCells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>
      <selection activeCell="A3" sqref="A3:E3"/>
    </sheetView>
  </sheetViews>
  <sheetFormatPr defaultColWidth="9.140625" defaultRowHeight="12.75" x14ac:dyDescent="0.2"/>
  <cols>
    <col min="1" max="1" width="23.85546875" style="66" customWidth="1"/>
    <col min="2" max="2" width="23.140625" style="66" customWidth="1"/>
    <col min="3" max="3" width="27.42578125" style="66" customWidth="1"/>
    <col min="4" max="4" width="27.140625" style="66" customWidth="1"/>
    <col min="5" max="5" width="28.140625" style="66" customWidth="1"/>
    <col min="6" max="16384" width="9.140625" style="71"/>
  </cols>
  <sheetData>
    <row r="1" spans="1:5" ht="34.5" customHeight="1" x14ac:dyDescent="0.2">
      <c r="A1" s="18" t="s">
        <v>30</v>
      </c>
      <c r="B1" s="5" t="s">
        <v>34</v>
      </c>
      <c r="C1" s="5"/>
      <c r="D1" s="5"/>
      <c r="E1" s="19"/>
    </row>
    <row r="2" spans="1:5" ht="30" customHeight="1" x14ac:dyDescent="0.2">
      <c r="A2" s="76" t="s">
        <v>22</v>
      </c>
      <c r="B2" s="82" t="s">
        <v>35</v>
      </c>
      <c r="C2" s="78" t="s">
        <v>23</v>
      </c>
      <c r="D2" s="87">
        <v>42186</v>
      </c>
      <c r="E2" s="88">
        <v>42551</v>
      </c>
    </row>
    <row r="3" spans="1:5" ht="18" x14ac:dyDescent="0.2">
      <c r="A3" s="208" t="s">
        <v>32</v>
      </c>
      <c r="B3" s="209"/>
      <c r="C3" s="209"/>
      <c r="D3" s="209"/>
      <c r="E3" s="210"/>
    </row>
    <row r="4" spans="1:5" ht="20.25" customHeight="1" x14ac:dyDescent="0.25">
      <c r="A4" s="56" t="s">
        <v>15</v>
      </c>
      <c r="B4" s="9"/>
      <c r="C4" s="9"/>
      <c r="D4" s="9"/>
      <c r="E4" s="42"/>
    </row>
    <row r="5" spans="1:5" ht="19.5" customHeight="1" x14ac:dyDescent="0.2">
      <c r="A5" s="45" t="s">
        <v>2</v>
      </c>
      <c r="B5" s="3" t="s">
        <v>16</v>
      </c>
      <c r="C5" s="3" t="s">
        <v>17</v>
      </c>
      <c r="D5" s="3" t="s">
        <v>18</v>
      </c>
      <c r="E5" s="21"/>
    </row>
    <row r="6" spans="1:5" x14ac:dyDescent="0.2">
      <c r="A6" s="67"/>
      <c r="E6" s="68"/>
    </row>
    <row r="7" spans="1:5" x14ac:dyDescent="0.2">
      <c r="A7" s="67"/>
      <c r="E7" s="68"/>
    </row>
    <row r="8" spans="1:5" x14ac:dyDescent="0.2">
      <c r="A8" s="132" t="s">
        <v>36</v>
      </c>
      <c r="E8" s="68"/>
    </row>
    <row r="9" spans="1:5" x14ac:dyDescent="0.2">
      <c r="A9" s="67"/>
      <c r="E9" s="68"/>
    </row>
    <row r="10" spans="1:5" x14ac:dyDescent="0.2">
      <c r="A10" s="67"/>
      <c r="E10" s="68"/>
    </row>
    <row r="11" spans="1:5" s="72" customFormat="1" ht="27" customHeight="1" x14ac:dyDescent="0.25">
      <c r="A11" s="60" t="s">
        <v>19</v>
      </c>
      <c r="B11" s="11"/>
      <c r="C11" s="11"/>
      <c r="D11" s="11"/>
      <c r="E11" s="46"/>
    </row>
    <row r="12" spans="1:5" x14ac:dyDescent="0.2">
      <c r="A12" s="45" t="s">
        <v>2</v>
      </c>
      <c r="B12" s="3" t="s">
        <v>16</v>
      </c>
      <c r="C12" s="3" t="s">
        <v>20</v>
      </c>
      <c r="D12" s="3" t="s">
        <v>21</v>
      </c>
      <c r="E12" s="21"/>
    </row>
    <row r="13" spans="1:5" x14ac:dyDescent="0.2">
      <c r="A13" s="67"/>
      <c r="E13" s="68"/>
    </row>
    <row r="14" spans="1:5" x14ac:dyDescent="0.2">
      <c r="A14" s="67"/>
      <c r="E14" s="68"/>
    </row>
    <row r="15" spans="1:5" x14ac:dyDescent="0.2">
      <c r="A15" s="131" t="s">
        <v>36</v>
      </c>
      <c r="E15" s="68"/>
    </row>
    <row r="16" spans="1:5" x14ac:dyDescent="0.2">
      <c r="A16" s="67"/>
      <c r="E16" s="68"/>
    </row>
    <row r="17" spans="1:5" x14ac:dyDescent="0.2">
      <c r="A17" s="67"/>
      <c r="E17" s="68"/>
    </row>
    <row r="18" spans="1:5" x14ac:dyDescent="0.2">
      <c r="A18" s="67"/>
      <c r="E18" s="68"/>
    </row>
    <row r="19" spans="1:5" ht="102" x14ac:dyDescent="0.2">
      <c r="A19" s="67" t="s">
        <v>33</v>
      </c>
      <c r="E19" s="68"/>
    </row>
    <row r="20" spans="1:5" x14ac:dyDescent="0.2">
      <c r="A20" s="67"/>
      <c r="E20" s="68"/>
    </row>
    <row r="21" spans="1:5" ht="45" x14ac:dyDescent="0.2">
      <c r="A21" s="65" t="s">
        <v>100</v>
      </c>
      <c r="B21" s="48"/>
      <c r="C21" s="49"/>
      <c r="D21" s="50"/>
      <c r="E21" s="51"/>
    </row>
    <row r="22" spans="1:5" x14ac:dyDescent="0.2">
      <c r="A22" s="52"/>
      <c r="B22" s="3" t="s">
        <v>27</v>
      </c>
      <c r="C22" s="53"/>
      <c r="D22" s="53"/>
      <c r="E22" s="54"/>
    </row>
    <row r="23" spans="1:5" x14ac:dyDescent="0.2">
      <c r="A23" s="67"/>
      <c r="E23" s="68"/>
    </row>
    <row r="24" spans="1:5" x14ac:dyDescent="0.2">
      <c r="A24" s="67"/>
      <c r="E24" s="68"/>
    </row>
    <row r="25" spans="1:5" x14ac:dyDescent="0.2">
      <c r="A25" s="69"/>
      <c r="B25" s="55"/>
      <c r="C25" s="55"/>
      <c r="D25" s="55"/>
      <c r="E25" s="70"/>
    </row>
    <row r="28" spans="1:5" ht="25.5" x14ac:dyDescent="0.2">
      <c r="A28" s="22" t="s">
        <v>28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I8" sqref="I8"/>
    </sheetView>
  </sheetViews>
  <sheetFormatPr defaultColWidth="9.140625" defaultRowHeight="12.75" x14ac:dyDescent="0.2"/>
  <cols>
    <col min="1" max="1" width="23.85546875" style="27" customWidth="1"/>
    <col min="2" max="2" width="23.140625" style="27" customWidth="1"/>
    <col min="3" max="3" width="30.7109375" style="27" customWidth="1"/>
    <col min="4" max="4" width="27.140625" style="27" customWidth="1"/>
    <col min="5" max="5" width="28.140625" style="27" customWidth="1"/>
    <col min="6" max="8" width="9.140625" style="28"/>
    <col min="9" max="9" width="29.7109375" style="28" customWidth="1"/>
    <col min="10" max="16384" width="9.140625" style="28"/>
  </cols>
  <sheetData>
    <row r="1" spans="1:9" ht="39.75" customHeight="1" x14ac:dyDescent="0.2">
      <c r="A1" s="81" t="s">
        <v>30</v>
      </c>
      <c r="B1" s="75" t="s">
        <v>34</v>
      </c>
      <c r="C1" s="75"/>
      <c r="D1" s="36"/>
      <c r="E1" s="37"/>
    </row>
    <row r="2" spans="1:9" ht="29.25" customHeight="1" x14ac:dyDescent="0.2">
      <c r="A2" s="79" t="s">
        <v>22</v>
      </c>
      <c r="B2" s="80" t="s">
        <v>35</v>
      </c>
      <c r="C2" s="79" t="s">
        <v>23</v>
      </c>
      <c r="D2" s="89">
        <v>42186</v>
      </c>
      <c r="E2" s="90">
        <v>42551</v>
      </c>
    </row>
    <row r="3" spans="1:9" ht="29.25" customHeight="1" x14ac:dyDescent="0.2">
      <c r="A3" s="211" t="s">
        <v>12</v>
      </c>
      <c r="B3" s="212"/>
      <c r="C3" s="212"/>
      <c r="D3" s="212"/>
      <c r="E3" s="213"/>
    </row>
    <row r="4" spans="1:9" ht="39.75" customHeight="1" x14ac:dyDescent="0.25">
      <c r="A4" s="56" t="s">
        <v>12</v>
      </c>
      <c r="B4" s="57" t="s">
        <v>1</v>
      </c>
      <c r="C4" s="9"/>
      <c r="D4" s="9"/>
      <c r="E4" s="42"/>
    </row>
    <row r="5" spans="1:9" ht="25.5" x14ac:dyDescent="0.2">
      <c r="A5" s="45" t="s">
        <v>2</v>
      </c>
      <c r="B5" s="3" t="s">
        <v>3</v>
      </c>
      <c r="C5" s="3" t="s">
        <v>13</v>
      </c>
      <c r="D5" s="3"/>
      <c r="E5" s="21" t="s">
        <v>14</v>
      </c>
    </row>
    <row r="6" spans="1:9" x14ac:dyDescent="0.2">
      <c r="A6" s="38"/>
      <c r="B6" s="30"/>
      <c r="C6" s="30"/>
      <c r="D6" s="30"/>
      <c r="E6" s="39"/>
    </row>
    <row r="7" spans="1:9" ht="25.5" x14ac:dyDescent="0.2">
      <c r="A7" s="161">
        <v>42377</v>
      </c>
      <c r="B7" s="149">
        <f>658.78*1.15</f>
        <v>757.59699999999987</v>
      </c>
      <c r="C7" s="35" t="s">
        <v>51</v>
      </c>
      <c r="D7" s="35" t="s">
        <v>50</v>
      </c>
      <c r="E7" s="162" t="s">
        <v>37</v>
      </c>
    </row>
    <row r="8" spans="1:9" ht="25.5" x14ac:dyDescent="0.2">
      <c r="A8" s="161">
        <v>42429</v>
      </c>
      <c r="B8" s="149">
        <f>467*1.15</f>
        <v>537.04999999999995</v>
      </c>
      <c r="C8" s="35" t="s">
        <v>51</v>
      </c>
      <c r="D8" s="35" t="s">
        <v>61</v>
      </c>
      <c r="E8" s="162" t="s">
        <v>37</v>
      </c>
      <c r="I8" s="93"/>
    </row>
    <row r="9" spans="1:9" ht="32.25" customHeight="1" x14ac:dyDescent="0.2">
      <c r="A9" s="161">
        <v>42433</v>
      </c>
      <c r="B9" s="149">
        <f>1954.85*1.15</f>
        <v>2248.0774999999999</v>
      </c>
      <c r="C9" s="35" t="s">
        <v>51</v>
      </c>
      <c r="D9" s="35" t="s">
        <v>49</v>
      </c>
      <c r="E9" s="162" t="s">
        <v>37</v>
      </c>
      <c r="I9" s="93"/>
    </row>
    <row r="10" spans="1:9" x14ac:dyDescent="0.2">
      <c r="A10" s="161">
        <v>42445</v>
      </c>
      <c r="B10" s="149">
        <f>815*1.15</f>
        <v>937.24999999999989</v>
      </c>
      <c r="C10" s="14" t="s">
        <v>62</v>
      </c>
      <c r="D10" s="35" t="s">
        <v>62</v>
      </c>
      <c r="E10" s="162" t="s">
        <v>37</v>
      </c>
      <c r="I10" s="93"/>
    </row>
    <row r="11" spans="1:9" x14ac:dyDescent="0.2">
      <c r="A11" s="138"/>
      <c r="B11" s="144"/>
      <c r="C11" s="14"/>
      <c r="D11" s="30"/>
      <c r="E11" s="148"/>
      <c r="I11" s="93"/>
    </row>
    <row r="12" spans="1:9" x14ac:dyDescent="0.2">
      <c r="A12" s="96"/>
      <c r="B12" s="144"/>
      <c r="C12" s="30"/>
      <c r="D12" s="35"/>
      <c r="E12" s="39"/>
      <c r="I12" s="93"/>
    </row>
    <row r="13" spans="1:9" x14ac:dyDescent="0.2">
      <c r="A13" s="96"/>
      <c r="B13" s="94"/>
      <c r="C13" s="30"/>
      <c r="D13" s="35"/>
      <c r="E13" s="39"/>
      <c r="I13" s="93"/>
    </row>
    <row r="14" spans="1:9" x14ac:dyDescent="0.2">
      <c r="A14" s="38"/>
      <c r="B14" s="30"/>
      <c r="C14" s="30"/>
      <c r="D14" s="30"/>
      <c r="E14" s="39"/>
      <c r="I14" s="93"/>
    </row>
    <row r="15" spans="1:9" ht="31.5" x14ac:dyDescent="0.25">
      <c r="A15" s="56" t="s">
        <v>12</v>
      </c>
      <c r="B15" s="57" t="s">
        <v>24</v>
      </c>
      <c r="C15" s="151">
        <f>+B7+B8+B9</f>
        <v>3542.7244999999998</v>
      </c>
      <c r="D15" s="9"/>
      <c r="E15" s="42"/>
    </row>
    <row r="16" spans="1:9" ht="15" customHeight="1" x14ac:dyDescent="0.2">
      <c r="A16" s="45" t="s">
        <v>2</v>
      </c>
      <c r="B16" s="3" t="s">
        <v>3</v>
      </c>
      <c r="C16" s="3"/>
      <c r="D16" s="3"/>
      <c r="E16" s="21"/>
    </row>
    <row r="17" spans="1:8" x14ac:dyDescent="0.2">
      <c r="A17" s="38"/>
      <c r="B17" s="30"/>
      <c r="C17" s="30"/>
      <c r="D17" s="30"/>
      <c r="E17" s="39"/>
    </row>
    <row r="18" spans="1:8" ht="51" x14ac:dyDescent="0.2">
      <c r="A18" s="161">
        <v>42319</v>
      </c>
      <c r="B18" s="149">
        <f>643.48*1.15</f>
        <v>740.00199999999995</v>
      </c>
      <c r="C18" s="14" t="s">
        <v>58</v>
      </c>
      <c r="D18" s="35" t="s">
        <v>47</v>
      </c>
      <c r="E18" s="162" t="s">
        <v>59</v>
      </c>
    </row>
    <row r="19" spans="1:8" ht="25.5" x14ac:dyDescent="0.2">
      <c r="A19" s="161">
        <v>42323</v>
      </c>
      <c r="B19" s="149">
        <f>891*1.15</f>
        <v>1024.6499999999999</v>
      </c>
      <c r="C19" s="14" t="s">
        <v>60</v>
      </c>
      <c r="D19" s="35" t="s">
        <v>47</v>
      </c>
      <c r="E19" s="162" t="s">
        <v>39</v>
      </c>
    </row>
    <row r="20" spans="1:8" ht="25.5" x14ac:dyDescent="0.2">
      <c r="A20" s="161">
        <v>42530</v>
      </c>
      <c r="B20" s="149">
        <f>2032*1.15</f>
        <v>2336.7999999999997</v>
      </c>
      <c r="C20" s="14" t="s">
        <v>70</v>
      </c>
      <c r="D20" s="35" t="s">
        <v>47</v>
      </c>
      <c r="E20" s="162" t="s">
        <v>53</v>
      </c>
    </row>
    <row r="21" spans="1:8" ht="25.5" x14ac:dyDescent="0.2">
      <c r="A21" s="161">
        <v>42535</v>
      </c>
      <c r="B21" s="149">
        <v>691.3</v>
      </c>
      <c r="C21" s="14" t="s">
        <v>71</v>
      </c>
      <c r="D21" s="35" t="s">
        <v>47</v>
      </c>
      <c r="E21" s="162" t="s">
        <v>39</v>
      </c>
    </row>
    <row r="22" spans="1:8" ht="27.75" customHeight="1" x14ac:dyDescent="0.2">
      <c r="A22" s="161">
        <v>42543</v>
      </c>
      <c r="B22" s="149">
        <v>1373.37</v>
      </c>
      <c r="C22" s="14" t="s">
        <v>69</v>
      </c>
      <c r="D22" s="35" t="s">
        <v>48</v>
      </c>
      <c r="E22" s="162" t="s">
        <v>52</v>
      </c>
    </row>
    <row r="23" spans="1:8" x14ac:dyDescent="0.2">
      <c r="A23" s="138"/>
      <c r="B23" s="144"/>
      <c r="C23" s="12"/>
      <c r="D23" s="30"/>
      <c r="E23" s="148"/>
    </row>
    <row r="24" spans="1:8" x14ac:dyDescent="0.2">
      <c r="A24" s="138"/>
      <c r="B24" s="144"/>
      <c r="C24" s="12"/>
      <c r="D24" s="30"/>
      <c r="E24" s="148"/>
    </row>
    <row r="25" spans="1:8" x14ac:dyDescent="0.2">
      <c r="A25" s="92">
        <v>42186</v>
      </c>
      <c r="B25" s="149">
        <f t="shared" ref="B25:B34" si="0">33*1.15</f>
        <v>37.949999999999996</v>
      </c>
      <c r="C25" s="30" t="s">
        <v>72</v>
      </c>
      <c r="D25" s="30" t="s">
        <v>44</v>
      </c>
      <c r="E25" s="148"/>
    </row>
    <row r="26" spans="1:8" x14ac:dyDescent="0.2">
      <c r="A26" s="92">
        <v>42217</v>
      </c>
      <c r="B26" s="149">
        <f t="shared" si="0"/>
        <v>37.949999999999996</v>
      </c>
      <c r="C26" s="30" t="s">
        <v>72</v>
      </c>
      <c r="D26" s="30" t="s">
        <v>44</v>
      </c>
      <c r="E26" s="39"/>
    </row>
    <row r="27" spans="1:8" x14ac:dyDescent="0.2">
      <c r="A27" s="92">
        <v>42248</v>
      </c>
      <c r="B27" s="149">
        <f t="shared" si="0"/>
        <v>37.949999999999996</v>
      </c>
      <c r="C27" s="30" t="s">
        <v>72</v>
      </c>
      <c r="D27" s="30" t="s">
        <v>44</v>
      </c>
      <c r="E27" s="39"/>
    </row>
    <row r="28" spans="1:8" x14ac:dyDescent="0.2">
      <c r="A28" s="92">
        <v>42278</v>
      </c>
      <c r="B28" s="149">
        <f t="shared" si="0"/>
        <v>37.949999999999996</v>
      </c>
      <c r="C28" s="30" t="s">
        <v>72</v>
      </c>
      <c r="D28" s="30" t="s">
        <v>44</v>
      </c>
      <c r="E28" s="39"/>
    </row>
    <row r="29" spans="1:8" x14ac:dyDescent="0.2">
      <c r="A29" s="92">
        <v>42309</v>
      </c>
      <c r="B29" s="149">
        <f t="shared" si="0"/>
        <v>37.949999999999996</v>
      </c>
      <c r="C29" s="30" t="s">
        <v>72</v>
      </c>
      <c r="D29" s="30" t="s">
        <v>44</v>
      </c>
      <c r="E29" s="39"/>
    </row>
    <row r="30" spans="1:8" x14ac:dyDescent="0.2">
      <c r="A30" s="92">
        <v>42339</v>
      </c>
      <c r="B30" s="149">
        <f t="shared" si="0"/>
        <v>37.949999999999996</v>
      </c>
      <c r="C30" s="30" t="s">
        <v>72</v>
      </c>
      <c r="D30" s="30" t="s">
        <v>44</v>
      </c>
      <c r="E30" s="39"/>
    </row>
    <row r="31" spans="1:8" x14ac:dyDescent="0.2">
      <c r="A31" s="92">
        <v>42370</v>
      </c>
      <c r="B31" s="149">
        <f t="shared" si="0"/>
        <v>37.949999999999996</v>
      </c>
      <c r="C31" s="30" t="s">
        <v>72</v>
      </c>
      <c r="D31" s="30" t="s">
        <v>44</v>
      </c>
      <c r="E31" s="39"/>
      <c r="H31" s="125"/>
    </row>
    <row r="32" spans="1:8" x14ac:dyDescent="0.2">
      <c r="A32" s="92">
        <v>42401</v>
      </c>
      <c r="B32" s="149">
        <f t="shared" si="0"/>
        <v>37.949999999999996</v>
      </c>
      <c r="C32" s="30" t="s">
        <v>72</v>
      </c>
      <c r="D32" s="30" t="s">
        <v>44</v>
      </c>
      <c r="E32" s="39"/>
    </row>
    <row r="33" spans="1:8" ht="15" x14ac:dyDescent="0.2">
      <c r="A33" s="92">
        <v>42430</v>
      </c>
      <c r="B33" s="149">
        <f t="shared" si="0"/>
        <v>37.949999999999996</v>
      </c>
      <c r="C33" s="30" t="s">
        <v>72</v>
      </c>
      <c r="D33" s="30" t="s">
        <v>44</v>
      </c>
      <c r="E33" s="39"/>
      <c r="H33" s="133"/>
    </row>
    <row r="34" spans="1:8" ht="15" x14ac:dyDescent="0.2">
      <c r="A34" s="92">
        <v>42461</v>
      </c>
      <c r="B34" s="149">
        <f t="shared" si="0"/>
        <v>37.949999999999996</v>
      </c>
      <c r="C34" s="30" t="s">
        <v>72</v>
      </c>
      <c r="D34" s="30" t="s">
        <v>44</v>
      </c>
      <c r="E34" s="39"/>
      <c r="H34" s="133"/>
    </row>
    <row r="35" spans="1:8" ht="15" x14ac:dyDescent="0.2">
      <c r="A35" s="92">
        <v>42491</v>
      </c>
      <c r="B35" s="149">
        <f>33*1.15</f>
        <v>37.949999999999996</v>
      </c>
      <c r="C35" s="30" t="s">
        <v>72</v>
      </c>
      <c r="D35" s="30" t="s">
        <v>44</v>
      </c>
      <c r="E35" s="39"/>
      <c r="H35" s="133"/>
    </row>
    <row r="36" spans="1:8" ht="15" x14ac:dyDescent="0.2">
      <c r="A36" s="92">
        <v>42522</v>
      </c>
      <c r="B36" s="149">
        <f>33.17*1.15</f>
        <v>38.145499999999998</v>
      </c>
      <c r="C36" s="30" t="s">
        <v>72</v>
      </c>
      <c r="D36" s="30" t="s">
        <v>44</v>
      </c>
      <c r="E36" s="39"/>
      <c r="H36" s="133"/>
    </row>
    <row r="37" spans="1:8" ht="15" x14ac:dyDescent="0.2">
      <c r="A37" s="92"/>
      <c r="B37" s="149"/>
      <c r="C37" s="30"/>
      <c r="D37" s="30"/>
      <c r="E37" s="39"/>
      <c r="H37" s="133"/>
    </row>
    <row r="38" spans="1:8" ht="15" x14ac:dyDescent="0.2">
      <c r="A38" s="92"/>
      <c r="B38" s="149"/>
      <c r="C38" s="30"/>
      <c r="D38" s="30"/>
      <c r="E38" s="39"/>
      <c r="H38" s="133"/>
    </row>
    <row r="39" spans="1:8" x14ac:dyDescent="0.2">
      <c r="A39" s="38"/>
      <c r="B39" s="30"/>
      <c r="C39" s="30"/>
      <c r="D39" s="30"/>
      <c r="E39" s="39"/>
    </row>
    <row r="40" spans="1:8" x14ac:dyDescent="0.2">
      <c r="A40" s="38"/>
      <c r="B40" s="30"/>
      <c r="C40" s="30"/>
      <c r="D40" s="30"/>
      <c r="E40" s="39"/>
    </row>
    <row r="41" spans="1:8" ht="45" x14ac:dyDescent="0.2">
      <c r="A41" s="74" t="s">
        <v>101</v>
      </c>
      <c r="B41" s="150">
        <f>SUM(B18:B36)</f>
        <v>6621.717499999997</v>
      </c>
      <c r="C41" s="32"/>
      <c r="D41" s="33"/>
      <c r="E41" s="73"/>
    </row>
    <row r="42" spans="1:8" x14ac:dyDescent="0.2">
      <c r="A42" s="38"/>
      <c r="B42" s="12" t="s">
        <v>27</v>
      </c>
      <c r="C42" s="30"/>
      <c r="D42" s="30"/>
      <c r="E42" s="39"/>
    </row>
    <row r="43" spans="1:8" x14ac:dyDescent="0.2">
      <c r="A43" s="38"/>
      <c r="B43" s="30"/>
      <c r="C43" s="30"/>
      <c r="D43" s="30"/>
      <c r="E43" s="39"/>
    </row>
    <row r="44" spans="1:8" x14ac:dyDescent="0.2">
      <c r="A44" s="38"/>
      <c r="B44" s="30"/>
      <c r="C44" s="30"/>
      <c r="D44" s="30"/>
      <c r="E44" s="39"/>
    </row>
    <row r="45" spans="1:8" x14ac:dyDescent="0.2">
      <c r="A45" s="38"/>
      <c r="B45" s="30"/>
      <c r="C45" s="30"/>
      <c r="D45" s="30"/>
      <c r="E45" s="39"/>
    </row>
    <row r="46" spans="1:8" x14ac:dyDescent="0.2">
      <c r="A46" s="38"/>
      <c r="B46" s="30"/>
      <c r="C46" s="30"/>
      <c r="D46" s="30"/>
      <c r="E46" s="39"/>
    </row>
    <row r="47" spans="1:8" x14ac:dyDescent="0.2">
      <c r="A47" s="38"/>
      <c r="B47" s="30"/>
      <c r="C47" s="30"/>
      <c r="D47" s="30"/>
      <c r="E47" s="39"/>
    </row>
    <row r="48" spans="1:8" x14ac:dyDescent="0.2">
      <c r="A48" s="38"/>
      <c r="B48" s="30"/>
      <c r="C48" s="30"/>
      <c r="D48" s="30"/>
      <c r="E48" s="39"/>
    </row>
    <row r="49" spans="1:5" ht="25.5" x14ac:dyDescent="0.2">
      <c r="A49" s="22" t="s">
        <v>28</v>
      </c>
      <c r="B49" s="30"/>
      <c r="C49" s="30"/>
      <c r="D49" s="30"/>
      <c r="E49" s="39"/>
    </row>
    <row r="50" spans="1:5" x14ac:dyDescent="0.2">
      <c r="A50" s="38"/>
      <c r="B50" s="30"/>
      <c r="C50" s="30"/>
      <c r="D50" s="30"/>
      <c r="E50" s="39"/>
    </row>
    <row r="51" spans="1:5" x14ac:dyDescent="0.2">
      <c r="A51" s="38"/>
      <c r="B51" s="30"/>
      <c r="C51" s="30"/>
      <c r="D51" s="30"/>
      <c r="E51" s="39"/>
    </row>
    <row r="52" spans="1:5" x14ac:dyDescent="0.2">
      <c r="A52" s="38"/>
      <c r="B52" s="30"/>
      <c r="C52" s="30"/>
      <c r="D52" s="30"/>
      <c r="E52" s="39"/>
    </row>
    <row r="53" spans="1:5" x14ac:dyDescent="0.2">
      <c r="A53" s="38"/>
      <c r="B53" s="30"/>
      <c r="C53" s="30"/>
      <c r="D53" s="30"/>
      <c r="E53" s="39"/>
    </row>
    <row r="54" spans="1:5" x14ac:dyDescent="0.2">
      <c r="A54" s="40"/>
      <c r="B54" s="26"/>
      <c r="C54" s="26"/>
      <c r="D54" s="26"/>
      <c r="E54" s="41"/>
    </row>
  </sheetData>
  <sortState ref="A18:E22">
    <sortCondition ref="A18:A22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Falyn Cranston</cp:lastModifiedBy>
  <cp:lastPrinted>2016-07-18T03:17:22Z</cp:lastPrinted>
  <dcterms:created xsi:type="dcterms:W3CDTF">2010-10-17T20:59:02Z</dcterms:created>
  <dcterms:modified xsi:type="dcterms:W3CDTF">2016-07-20T03:23:52Z</dcterms:modified>
</cp:coreProperties>
</file>