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5600" windowHeight="9435"/>
  </bookViews>
  <sheets>
    <sheet name="Travel" sheetId="1" r:id="rId1"/>
    <sheet name="Hospitality provided" sheetId="2" r:id="rId2"/>
    <sheet name="Gifts and hospitality received" sheetId="4" r:id="rId3"/>
    <sheet name="Other" sheetId="3" r:id="rId4"/>
    <sheet name="Sheet1" sheetId="5" r:id="rId5"/>
  </sheets>
  <definedNames>
    <definedName name="_xlnm.Print_Area" localSheetId="1">'Hospitality provided'!$A$1:$E$37</definedName>
    <definedName name="_xlnm.Print_Area" localSheetId="3">Other!$A$1:$E$47</definedName>
    <definedName name="_xlnm.Print_Area" localSheetId="0">Travel!$A$1:$E$142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C33" i="1" l="1"/>
  <c r="B20" i="3"/>
  <c r="C15" i="3"/>
  <c r="B8" i="3"/>
  <c r="B24" i="3"/>
  <c r="B27" i="3"/>
  <c r="B26" i="3"/>
  <c r="B25" i="3"/>
  <c r="B23" i="3"/>
  <c r="B22" i="3"/>
  <c r="B7" i="3"/>
  <c r="B18" i="3"/>
  <c r="B33" i="3" l="1"/>
  <c r="C43" i="1" l="1"/>
  <c r="B134" i="1"/>
  <c r="C18" i="2"/>
  <c r="B27" i="2" l="1"/>
  <c r="C13" i="1" l="1"/>
</calcChain>
</file>

<file path=xl/sharedStrings.xml><?xml version="1.0" encoding="utf-8"?>
<sst xmlns="http://schemas.openxmlformats.org/spreadsheetml/2006/main" count="410" uniqueCount="109">
  <si>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</si>
  <si>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</si>
  <si>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</si>
  <si>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</si>
  <si>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</si>
  <si>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</si>
  <si>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</si>
  <si>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</si>
  <si>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</si>
  <si>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</si>
  <si>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</si>
  <si>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</si>
  <si>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</si>
  <si>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</si>
  <si>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</si>
  <si>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</si>
  <si>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</si>
  <si>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</si>
  <si>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</si>
  <si>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</si>
  <si>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</si>
  <si>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</si>
  <si>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</si>
  <si>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</si>
  <si>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</si>
  <si>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</si>
  <si>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</si>
  <si>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</si>
  <si>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</si>
  <si>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</si>
  <si>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</si>
  <si>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</si>
  <si>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</si>
  <si>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</si>
  <si>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</si>
  <si>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</si>
  <si>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</si>
  <si>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</si>
  <si>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Health Quality and Safety Commission</t>
  </si>
  <si>
    <t>Dr Janice Wilson</t>
  </si>
  <si>
    <t>Nil</t>
  </si>
  <si>
    <t>Wellington</t>
  </si>
  <si>
    <t>Car Rental</t>
  </si>
  <si>
    <t>Auckland</t>
  </si>
  <si>
    <t>Air Travel</t>
  </si>
  <si>
    <t>Flight and / or ticket amendment fees</t>
  </si>
  <si>
    <t>Taxi</t>
  </si>
  <si>
    <t>Various</t>
  </si>
  <si>
    <t>Communication</t>
  </si>
  <si>
    <t>Accommodation</t>
  </si>
  <si>
    <t>Institute of Directors</t>
  </si>
  <si>
    <t>Vodafone mobile, calls and Roaming -J Wilson</t>
  </si>
  <si>
    <t>Brisbane</t>
  </si>
  <si>
    <t>Nelson</t>
  </si>
  <si>
    <t>Rotorua</t>
  </si>
  <si>
    <t>Jan to June 2015</t>
  </si>
  <si>
    <t>Conference</t>
  </si>
  <si>
    <t>Registration Fee "CEO Summit" Conference</t>
  </si>
  <si>
    <t>Registration NZNO Peter Carter Workshop (Sept 2015)</t>
  </si>
  <si>
    <t>Workshop</t>
  </si>
  <si>
    <t>The Royal Australian and NZ College of Psychiatrists</t>
  </si>
  <si>
    <t>Medical Council of New Zealand</t>
  </si>
  <si>
    <t>Risk Essentials workshop</t>
  </si>
  <si>
    <t>Annual Membership Fees</t>
  </si>
  <si>
    <t>Rail</t>
  </si>
  <si>
    <t>England</t>
  </si>
  <si>
    <t>Taxi and Customs</t>
  </si>
  <si>
    <t>BMJ conference Fees</t>
  </si>
  <si>
    <t>Sydney</t>
  </si>
  <si>
    <t>Northland</t>
  </si>
  <si>
    <t>To/From Airport</t>
  </si>
  <si>
    <t>Hamilton</t>
  </si>
  <si>
    <t xml:space="preserve">Ellerslie Racecourse          </t>
  </si>
  <si>
    <t>To/From Hotel</t>
  </si>
  <si>
    <t>Jim Baigan Workshop &amp; Launch of P.L.A.N</t>
  </si>
  <si>
    <t>Maori Mental Health services,  Selwyn Foundation, Counties Manukau DHB Visit</t>
  </si>
  <si>
    <t>The 10th NZ Conference on Culture and Leadership</t>
  </si>
  <si>
    <t>Northern DHB Board meeting and meeting with Northland DHB CE</t>
  </si>
  <si>
    <t>HQSC Board Meeting</t>
  </si>
  <si>
    <t>Hawkes Bay DHB Board Meeting</t>
  </si>
  <si>
    <t>Midland Quality Workshop - speaking re HQSC Campaign</t>
  </si>
  <si>
    <t>Auckland DHB Board Meeting</t>
  </si>
  <si>
    <t>Meeting with CE from Counties Manukau and other quality &amp; safety related meetings.</t>
  </si>
  <si>
    <t>Meeting with Board Chair and other quality &amp; safety related meetings</t>
  </si>
  <si>
    <t>Credit Refund proposed visit Nelson Marlborough DHB</t>
  </si>
  <si>
    <t>Family violence death review committee Interviews and other quality &amp; safety related meetings</t>
  </si>
  <si>
    <t>Capital &amp; Coast DHB Board</t>
  </si>
  <si>
    <t>HQSC Board Meeting (over two days)</t>
  </si>
  <si>
    <t>Mental health international leaders meeting</t>
  </si>
  <si>
    <t>Mortality review Chair meeting  and Wise Trust (Mental Health)</t>
  </si>
  <si>
    <t xml:space="preserve">HQSC Te Roopu Maori meeting </t>
  </si>
  <si>
    <t>To/From meetings and DHB</t>
  </si>
  <si>
    <t>Waitemata DHB Board Meeting</t>
  </si>
  <si>
    <t>CEO Summit</t>
  </si>
  <si>
    <t>HQSC Board meeting &amp; Te Roopu Maori meeting</t>
  </si>
  <si>
    <t>Regional visit to Nelson Marl DHB to speak to executive team around quality &amp; safety</t>
  </si>
  <si>
    <t xml:space="preserve">Meeting with Southern Cross and with Board Chair </t>
  </si>
  <si>
    <t>Meeting with Suicide Mortality Review Group</t>
  </si>
  <si>
    <t>MOH workshop on Health Strategy review</t>
  </si>
  <si>
    <t>Regional visit to Waikato DHB to meet with CE</t>
  </si>
  <si>
    <t>Suicide mortality review meeting</t>
  </si>
  <si>
    <t xml:space="preserve">POMRC conference </t>
  </si>
  <si>
    <t>POMRC conference &amp; working in Auckland office</t>
  </si>
  <si>
    <t>Family violence death review committee interviews and other quality &amp; safety related meetings</t>
  </si>
  <si>
    <t>Travel to England to attend BMJ/IHI Quality Forum</t>
  </si>
  <si>
    <t xml:space="preserve">Mental Health Peer Review Group </t>
  </si>
  <si>
    <t>Dr Robert Herkes (Clinical Director), Australian Commission</t>
  </si>
  <si>
    <t>Evidence Live conference Fee</t>
  </si>
  <si>
    <t xml:space="preserve">To/From meetings and Accommodation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</si>
</sst>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;\(#,##0.00\)"/>
    <numFmt numFmtId="166" formatCode="dd/mm/yy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4" borderId="5" xfId="0" applyFont="1" applyFill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4" fillId="4" borderId="10" xfId="0" applyFont="1" applyFill="1" applyBorder="1" applyAlignment="1">
      <alignment vertical="center" wrapText="1" readingOrder="1"/>
    </xf>
    <xf numFmtId="0" fontId="4" fillId="4" borderId="0" xfId="0" applyFont="1" applyFill="1" applyBorder="1" applyAlignment="1">
      <alignment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6" fillId="5" borderId="8" xfId="0" applyFont="1" applyFill="1" applyBorder="1" applyAlignment="1">
      <alignment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6" fillId="5" borderId="5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4" fillId="0" borderId="10" xfId="0" applyFont="1" applyFill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0" xfId="0" applyFont="1" applyFill="1" applyBorder="1" applyAlignment="1">
      <alignment vertical="center" wrapText="1" readingOrder="1"/>
    </xf>
    <xf numFmtId="0" fontId="4" fillId="0" borderId="15" xfId="0" applyFont="1" applyFill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0" fontId="2" fillId="0" borderId="15" xfId="0" applyFont="1" applyFill="1" applyBorder="1" applyAlignment="1">
      <alignment vertical="center" wrapText="1" readingOrder="1"/>
    </xf>
    <xf numFmtId="14" fontId="2" fillId="0" borderId="0" xfId="0" applyNumberFormat="1" applyFont="1" applyFill="1" applyBorder="1" applyAlignment="1">
      <alignment wrapText="1"/>
    </xf>
    <xf numFmtId="14" fontId="2" fillId="0" borderId="7" xfId="0" applyNumberFormat="1" applyFont="1" applyFill="1" applyBorder="1" applyAlignment="1">
      <alignment wrapText="1"/>
    </xf>
    <xf numFmtId="14" fontId="2" fillId="0" borderId="15" xfId="0" applyNumberFormat="1" applyFont="1" applyBorder="1" applyAlignment="1">
      <alignment wrapText="1"/>
    </xf>
    <xf numFmtId="14" fontId="2" fillId="0" borderId="16" xfId="0" applyNumberFormat="1" applyFont="1" applyBorder="1" applyAlignment="1">
      <alignment wrapText="1"/>
    </xf>
    <xf numFmtId="14" fontId="2" fillId="0" borderId="15" xfId="0" applyNumberFormat="1" applyFont="1" applyBorder="1" applyAlignment="1">
      <alignment vertical="center" wrapText="1" readingOrder="1"/>
    </xf>
    <xf numFmtId="17" fontId="0" fillId="0" borderId="1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43" fontId="0" fillId="0" borderId="0" xfId="1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14" fontId="0" fillId="0" borderId="10" xfId="0" applyNumberFormat="1" applyFont="1" applyFill="1" applyBorder="1" applyAlignment="1">
      <alignment wrapText="1"/>
    </xf>
    <xf numFmtId="0" fontId="0" fillId="0" borderId="0" xfId="0" applyBorder="1" applyAlignment="1">
      <alignment vertical="top" wrapText="1"/>
    </xf>
    <xf numFmtId="0" fontId="2" fillId="0" borderId="3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right" vertical="center" wrapText="1" readingOrder="1"/>
    </xf>
    <xf numFmtId="14" fontId="2" fillId="0" borderId="15" xfId="0" applyNumberFormat="1" applyFont="1" applyFill="1" applyBorder="1" applyAlignment="1">
      <alignment horizontal="right" vertical="center" wrapText="1" readingOrder="1"/>
    </xf>
    <xf numFmtId="0" fontId="3" fillId="4" borderId="0" xfId="0" applyFont="1" applyFill="1" applyBorder="1" applyAlignment="1">
      <alignment horizontal="right" wrapText="1" readingOrder="1"/>
    </xf>
    <xf numFmtId="0" fontId="3" fillId="4" borderId="7" xfId="0" applyFont="1" applyFill="1" applyBorder="1" applyAlignment="1">
      <alignment horizontal="right" wrapText="1" readingOrder="1"/>
    </xf>
    <xf numFmtId="0" fontId="2" fillId="0" borderId="2" xfId="0" applyFont="1" applyBorder="1" applyAlignment="1">
      <alignment horizontal="right" wrapText="1" readingOrder="1"/>
    </xf>
    <xf numFmtId="0" fontId="2" fillId="0" borderId="9" xfId="0" applyFont="1" applyBorder="1" applyAlignment="1">
      <alignment horizontal="right" wrapText="1" readingOrder="1"/>
    </xf>
    <xf numFmtId="0" fontId="0" fillId="0" borderId="0" xfId="0" applyBorder="1" applyAlignment="1">
      <alignment horizontal="right" wrapText="1" readingOrder="1"/>
    </xf>
    <xf numFmtId="0" fontId="0" fillId="0" borderId="7" xfId="0" applyBorder="1" applyAlignment="1">
      <alignment horizontal="right" wrapText="1" readingOrder="1"/>
    </xf>
    <xf numFmtId="0" fontId="0" fillId="0" borderId="0" xfId="0" applyFont="1" applyFill="1" applyBorder="1" applyAlignment="1">
      <alignment horizontal="right" wrapText="1" readingOrder="1"/>
    </xf>
    <xf numFmtId="0" fontId="0" fillId="0" borderId="7" xfId="0" applyFont="1" applyBorder="1" applyAlignment="1">
      <alignment horizontal="right" wrapText="1" readingOrder="1"/>
    </xf>
    <xf numFmtId="0" fontId="3" fillId="4" borderId="3" xfId="0" applyFont="1" applyFill="1" applyBorder="1" applyAlignment="1">
      <alignment horizontal="right" wrapText="1" readingOrder="1"/>
    </xf>
    <xf numFmtId="0" fontId="3" fillId="4" borderId="6" xfId="0" applyFont="1" applyFill="1" applyBorder="1" applyAlignment="1">
      <alignment horizontal="right" wrapText="1" readingOrder="1"/>
    </xf>
    <xf numFmtId="0" fontId="3" fillId="3" borderId="3" xfId="0" applyFont="1" applyFill="1" applyBorder="1" applyAlignment="1">
      <alignment horizontal="right" wrapText="1" readingOrder="1"/>
    </xf>
    <xf numFmtId="0" fontId="3" fillId="3" borderId="6" xfId="0" applyFont="1" applyFill="1" applyBorder="1" applyAlignment="1">
      <alignment horizontal="right" wrapText="1" readingOrder="1"/>
    </xf>
    <xf numFmtId="0" fontId="0" fillId="0" borderId="0" xfId="0" applyFont="1" applyBorder="1" applyAlignment="1">
      <alignment horizontal="right" wrapText="1" readingOrder="1"/>
    </xf>
    <xf numFmtId="0" fontId="3" fillId="3" borderId="2" xfId="0" applyFont="1" applyFill="1" applyBorder="1" applyAlignment="1">
      <alignment horizontal="right" wrapText="1" readingOrder="1"/>
    </xf>
    <xf numFmtId="0" fontId="3" fillId="3" borderId="9" xfId="0" applyFont="1" applyFill="1" applyBorder="1" applyAlignment="1">
      <alignment horizontal="right" wrapText="1" readingOrder="1"/>
    </xf>
    <xf numFmtId="0" fontId="0" fillId="5" borderId="2" xfId="0" applyFill="1" applyBorder="1" applyAlignment="1">
      <alignment horizontal="right" wrapText="1" readingOrder="1"/>
    </xf>
    <xf numFmtId="0" fontId="0" fillId="5" borderId="9" xfId="0" applyFill="1" applyBorder="1" applyAlignment="1">
      <alignment horizontal="right" wrapText="1" readingOrder="1"/>
    </xf>
    <xf numFmtId="0" fontId="0" fillId="0" borderId="4" xfId="0" applyBorder="1" applyAlignment="1">
      <alignment horizontal="right" wrapText="1" readingOrder="1"/>
    </xf>
    <xf numFmtId="0" fontId="0" fillId="0" borderId="12" xfId="0" applyBorder="1" applyAlignment="1">
      <alignment horizontal="right" wrapText="1" readingOrder="1"/>
    </xf>
    <xf numFmtId="0" fontId="0" fillId="0" borderId="1" xfId="0" applyBorder="1" applyAlignment="1">
      <alignment horizontal="right" wrapText="1" readingOrder="1"/>
    </xf>
    <xf numFmtId="0" fontId="0" fillId="0" borderId="14" xfId="0" applyBorder="1" applyAlignment="1">
      <alignment horizontal="right" wrapText="1" readingOrder="1"/>
    </xf>
    <xf numFmtId="0" fontId="0" fillId="0" borderId="0" xfId="0" applyAlignment="1">
      <alignment horizontal="right" wrapText="1" readingOrder="1"/>
    </xf>
    <xf numFmtId="164" fontId="0" fillId="0" borderId="0" xfId="0" applyNumberFormat="1" applyAlignment="1">
      <alignment wrapText="1"/>
    </xf>
    <xf numFmtId="43" fontId="3" fillId="3" borderId="2" xfId="0" applyNumberFormat="1" applyFont="1" applyFill="1" applyBorder="1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 applyFont="1"/>
    <xf numFmtId="43" fontId="0" fillId="0" borderId="0" xfId="0" applyNumberFormat="1" applyAlignment="1">
      <alignment horizontal="right" wrapText="1" readingOrder="1"/>
    </xf>
    <xf numFmtId="164" fontId="3" fillId="5" borderId="2" xfId="1" applyNumberFormat="1" applyFont="1" applyFill="1" applyBorder="1" applyAlignment="1"/>
    <xf numFmtId="0" fontId="0" fillId="0" borderId="8" xfId="0" applyFont="1" applyBorder="1" applyAlignment="1">
      <alignment vertical="center" wrapText="1" readingOrder="1"/>
    </xf>
    <xf numFmtId="0" fontId="0" fillId="0" borderId="2" xfId="0" applyFont="1" applyBorder="1" applyAlignment="1">
      <alignment vertical="center" wrapText="1" readingOrder="1"/>
    </xf>
    <xf numFmtId="0" fontId="0" fillId="0" borderId="9" xfId="0" applyFont="1" applyBorder="1" applyAlignment="1">
      <alignment vertical="center" wrapText="1" readingOrder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7" xfId="0" applyFont="1" applyBorder="1" applyAlignment="1">
      <alignment horizontal="right" readingOrder="1"/>
    </xf>
    <xf numFmtId="0" fontId="0" fillId="0" borderId="0" xfId="0" applyFont="1" applyBorder="1" applyAlignment="1">
      <alignment horizontal="right" vertical="center" wrapText="1"/>
    </xf>
    <xf numFmtId="165" fontId="0" fillId="0" borderId="0" xfId="1" applyNumberFormat="1" applyFont="1" applyFill="1" applyBorder="1" applyAlignment="1">
      <alignment wrapText="1"/>
    </xf>
    <xf numFmtId="166" fontId="1" fillId="0" borderId="0" xfId="2" applyNumberFormat="1" applyFill="1"/>
    <xf numFmtId="14" fontId="0" fillId="0" borderId="10" xfId="0" applyNumberFormat="1" applyBorder="1" applyAlignment="1">
      <alignment vertical="top" wrapText="1"/>
    </xf>
    <xf numFmtId="17" fontId="0" fillId="0" borderId="10" xfId="0" applyNumberFormat="1" applyFont="1" applyBorder="1" applyAlignment="1">
      <alignment horizontal="right" wrapText="1"/>
    </xf>
    <xf numFmtId="14" fontId="0" fillId="0" borderId="1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12" fillId="0" borderId="7" xfId="0" applyFont="1" applyBorder="1"/>
    <xf numFmtId="0" fontId="0" fillId="0" borderId="7" xfId="0" applyFill="1" applyBorder="1" applyAlignment="1">
      <alignment horizontal="right" wrapText="1" readingOrder="1"/>
    </xf>
    <xf numFmtId="14" fontId="7" fillId="0" borderId="10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wrapText="1"/>
    </xf>
    <xf numFmtId="14" fontId="0" fillId="0" borderId="10" xfId="0" applyNumberFormat="1" applyFont="1" applyBorder="1"/>
    <xf numFmtId="0" fontId="0" fillId="0" borderId="7" xfId="0" applyFont="1" applyBorder="1"/>
    <xf numFmtId="0" fontId="13" fillId="0" borderId="0" xfId="0" applyFont="1" applyFill="1" applyBorder="1"/>
    <xf numFmtId="14" fontId="0" fillId="0" borderId="0" xfId="2" applyNumberFormat="1" applyFont="1"/>
    <xf numFmtId="164" fontId="0" fillId="0" borderId="0" xfId="1" applyNumberFormat="1" applyFont="1"/>
    <xf numFmtId="0" fontId="0" fillId="0" borderId="0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 readingOrder="1"/>
    </xf>
    <xf numFmtId="0" fontId="12" fillId="0" borderId="7" xfId="0" applyFont="1" applyBorder="1" applyAlignment="1">
      <alignment horizontal="right" readingOrder="1"/>
    </xf>
    <xf numFmtId="0" fontId="0" fillId="0" borderId="7" xfId="0" applyBorder="1" applyAlignment="1">
      <alignment horizontal="right" readingOrder="1"/>
    </xf>
    <xf numFmtId="43" fontId="0" fillId="0" borderId="0" xfId="1" applyFont="1" applyFill="1" applyBorder="1" applyAlignment="1">
      <alignment wrapText="1"/>
    </xf>
    <xf numFmtId="0" fontId="0" fillId="0" borderId="7" xfId="0" applyFont="1" applyBorder="1" applyAlignment="1">
      <alignment horizontal="right" wrapText="1"/>
    </xf>
    <xf numFmtId="164" fontId="0" fillId="0" borderId="0" xfId="1" applyNumberFormat="1" applyFont="1" applyFill="1" applyBorder="1" applyAlignment="1">
      <alignment wrapText="1"/>
    </xf>
    <xf numFmtId="164" fontId="2" fillId="2" borderId="0" xfId="0" applyNumberFormat="1" applyFont="1" applyFill="1" applyBorder="1" applyAlignment="1"/>
    <xf numFmtId="164" fontId="4" fillId="4" borderId="3" xfId="0" applyNumberFormat="1" applyFont="1" applyFill="1" applyBorder="1" applyAlignment="1">
      <alignment wrapText="1"/>
    </xf>
    <xf numFmtId="164" fontId="3" fillId="4" borderId="3" xfId="0" applyNumberFormat="1" applyFont="1" applyFill="1" applyBorder="1" applyAlignment="1">
      <alignment wrapText="1"/>
    </xf>
    <xf numFmtId="164" fontId="3" fillId="3" borderId="3" xfId="0" applyNumberFormat="1" applyFont="1" applyFill="1" applyBorder="1" applyAlignment="1">
      <alignment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2"/>
  <sheetViews>
    <sheetView tabSelected="1" topLeftCell="A4" zoomScale="80" zoomScaleNormal="80" workbookViewId="0">
      <selection activeCell="C28" sqref="C28"/>
    </sheetView>
  </sheetViews>
  <sheetFormatPr defaultColWidth="9.140625" defaultRowHeight="12.75" x14ac:dyDescent="0.2"/>
  <cols>
    <col min="1" max="1" width="23.85546875" style="13" customWidth="1"/>
    <col min="2" max="2" width="23.140625" style="2" customWidth="1"/>
    <col min="3" max="3" width="61.5703125" style="2" customWidth="1"/>
    <col min="4" max="4" width="27.140625" style="122" customWidth="1"/>
    <col min="5" max="5" width="28.140625" style="122" customWidth="1"/>
    <col min="6" max="6" width="9.140625" style="2"/>
    <col min="7" max="7" width="18.140625" style="2" bestFit="1" customWidth="1"/>
    <col min="8" max="8" width="9.140625" style="2"/>
    <col min="9" max="9" width="12.42578125" style="2" bestFit="1" customWidth="1"/>
    <col min="10" max="16384" width="9.140625" style="2"/>
  </cols>
  <sheetData>
    <row r="1" spans="1:5" s="6" customFormat="1" ht="36" customHeight="1" x14ac:dyDescent="0.2">
      <c r="A1" s="83" t="s">
        <v>31</v>
      </c>
      <c r="B1" s="77" t="s">
        <v>38</v>
      </c>
      <c r="C1" s="84"/>
      <c r="D1" s="98"/>
      <c r="E1" s="99"/>
    </row>
    <row r="2" spans="1:5" s="6" customFormat="1" ht="35.25" customHeight="1" x14ac:dyDescent="0.2">
      <c r="A2" s="85" t="s">
        <v>23</v>
      </c>
      <c r="B2" s="86" t="s">
        <v>39</v>
      </c>
      <c r="C2" s="79" t="s">
        <v>24</v>
      </c>
      <c r="D2" s="100">
        <v>42005</v>
      </c>
      <c r="E2" s="100">
        <v>42185</v>
      </c>
    </row>
    <row r="3" spans="1:5" s="6" customFormat="1" ht="35.25" customHeight="1" x14ac:dyDescent="0.2">
      <c r="A3" s="149" t="s">
        <v>30</v>
      </c>
      <c r="B3" s="150"/>
      <c r="C3" s="150"/>
      <c r="D3" s="150"/>
      <c r="E3" s="151"/>
    </row>
    <row r="4" spans="1:5" s="7" customFormat="1" ht="31.5" x14ac:dyDescent="0.2">
      <c r="A4" s="58" t="s">
        <v>0</v>
      </c>
      <c r="B4" s="59" t="s">
        <v>1</v>
      </c>
      <c r="C4" s="8"/>
      <c r="D4" s="101"/>
      <c r="E4" s="102"/>
    </row>
    <row r="5" spans="1:5" s="6" customFormat="1" ht="25.5" x14ac:dyDescent="0.2">
      <c r="A5" s="20" t="s">
        <v>2</v>
      </c>
      <c r="B5" s="3" t="s">
        <v>28</v>
      </c>
      <c r="C5" s="3" t="s">
        <v>27</v>
      </c>
      <c r="D5" s="103" t="s">
        <v>26</v>
      </c>
      <c r="E5" s="104" t="s">
        <v>5</v>
      </c>
    </row>
    <row r="6" spans="1:5" x14ac:dyDescent="0.2">
      <c r="A6" s="22"/>
      <c r="B6" s="12"/>
      <c r="C6" s="12"/>
      <c r="D6" s="105"/>
      <c r="E6" s="106"/>
    </row>
    <row r="7" spans="1:5" ht="15" x14ac:dyDescent="0.25">
      <c r="A7" s="138">
        <v>42104</v>
      </c>
      <c r="B7" s="162">
        <v>386.09</v>
      </c>
      <c r="C7" s="14" t="s">
        <v>104</v>
      </c>
      <c r="D7" s="105" t="s">
        <v>49</v>
      </c>
      <c r="E7" s="106" t="s">
        <v>65</v>
      </c>
    </row>
    <row r="8" spans="1:5" ht="15" x14ac:dyDescent="0.25">
      <c r="A8" s="138">
        <v>42104</v>
      </c>
      <c r="B8" s="162">
        <v>30.15</v>
      </c>
      <c r="C8" s="14" t="s">
        <v>104</v>
      </c>
      <c r="D8" s="107" t="s">
        <v>66</v>
      </c>
      <c r="E8" s="108" t="s">
        <v>65</v>
      </c>
    </row>
    <row r="9" spans="1:5" ht="15" x14ac:dyDescent="0.25">
      <c r="A9" s="138">
        <v>42104</v>
      </c>
      <c r="B9" s="162">
        <v>2880.7</v>
      </c>
      <c r="C9" s="14" t="s">
        <v>104</v>
      </c>
      <c r="D9" s="107" t="s">
        <v>44</v>
      </c>
      <c r="E9" s="106" t="s">
        <v>65</v>
      </c>
    </row>
    <row r="10" spans="1:5" ht="15" x14ac:dyDescent="0.25">
      <c r="A10" s="138"/>
      <c r="B10" s="94"/>
      <c r="C10" s="94"/>
      <c r="D10" s="107"/>
      <c r="E10" s="106"/>
    </row>
    <row r="11" spans="1:5" x14ac:dyDescent="0.2">
      <c r="A11" s="22"/>
      <c r="B11" s="12"/>
      <c r="C11" s="12"/>
      <c r="D11" s="105"/>
      <c r="E11" s="106"/>
    </row>
    <row r="12" spans="1:5" ht="12" customHeight="1" x14ac:dyDescent="0.2">
      <c r="A12" s="22"/>
      <c r="B12" s="12"/>
      <c r="C12" s="12"/>
      <c r="D12" s="105"/>
      <c r="E12" s="106"/>
    </row>
    <row r="13" spans="1:5" s="7" customFormat="1" ht="31.5" x14ac:dyDescent="0.2">
      <c r="A13" s="56" t="s">
        <v>0</v>
      </c>
      <c r="B13" s="57" t="s">
        <v>25</v>
      </c>
      <c r="C13" s="180">
        <f>SUM(B8:B9)</f>
        <v>2910.85</v>
      </c>
      <c r="D13" s="109"/>
      <c r="E13" s="110"/>
    </row>
    <row r="14" spans="1:5" s="6" customFormat="1" x14ac:dyDescent="0.2">
      <c r="A14" s="20" t="s">
        <v>2</v>
      </c>
      <c r="B14" s="3" t="s">
        <v>28</v>
      </c>
      <c r="C14" s="3"/>
      <c r="D14" s="103"/>
      <c r="E14" s="104"/>
    </row>
    <row r="15" spans="1:5" x14ac:dyDescent="0.2">
      <c r="A15" s="22"/>
      <c r="B15" s="12"/>
      <c r="C15" s="12"/>
      <c r="D15" s="105"/>
      <c r="E15" s="106"/>
    </row>
    <row r="16" spans="1:5" ht="15" x14ac:dyDescent="0.25">
      <c r="A16" s="138"/>
      <c r="B16" s="162"/>
      <c r="C16" s="35"/>
      <c r="D16" s="105"/>
      <c r="E16" s="108"/>
    </row>
    <row r="17" spans="1:5" ht="15" x14ac:dyDescent="0.25">
      <c r="A17" s="138">
        <v>42104</v>
      </c>
      <c r="B17" s="162">
        <v>122.46000000000001</v>
      </c>
      <c r="C17" s="35" t="s">
        <v>104</v>
      </c>
      <c r="D17" s="105" t="s">
        <v>64</v>
      </c>
      <c r="E17" s="108" t="s">
        <v>65</v>
      </c>
    </row>
    <row r="18" spans="1:5" ht="15" x14ac:dyDescent="0.25">
      <c r="A18" s="138">
        <v>42104</v>
      </c>
      <c r="B18" s="162">
        <v>256.83</v>
      </c>
      <c r="C18" s="35" t="s">
        <v>104</v>
      </c>
      <c r="D18" s="105" t="s">
        <v>49</v>
      </c>
      <c r="E18" s="108" t="s">
        <v>65</v>
      </c>
    </row>
    <row r="19" spans="1:5" ht="15" x14ac:dyDescent="0.25">
      <c r="A19" s="138">
        <v>42104</v>
      </c>
      <c r="B19" s="162">
        <v>372.24</v>
      </c>
      <c r="C19" s="35" t="s">
        <v>104</v>
      </c>
      <c r="D19" s="105" t="s">
        <v>49</v>
      </c>
      <c r="E19" s="108" t="s">
        <v>65</v>
      </c>
    </row>
    <row r="20" spans="1:5" ht="15" x14ac:dyDescent="0.25">
      <c r="A20" s="138">
        <v>42104</v>
      </c>
      <c r="B20" s="162">
        <v>252.74</v>
      </c>
      <c r="C20" s="35" t="s">
        <v>104</v>
      </c>
      <c r="D20" s="105" t="s">
        <v>49</v>
      </c>
      <c r="E20" s="108" t="s">
        <v>65</v>
      </c>
    </row>
    <row r="21" spans="1:5" ht="15" x14ac:dyDescent="0.25">
      <c r="A21" s="138">
        <v>42104</v>
      </c>
      <c r="B21" s="162">
        <v>5375.71</v>
      </c>
      <c r="C21" s="35" t="s">
        <v>104</v>
      </c>
      <c r="D21" s="105" t="s">
        <v>44</v>
      </c>
      <c r="E21" s="108" t="s">
        <v>65</v>
      </c>
    </row>
    <row r="22" spans="1:5" x14ac:dyDescent="0.2">
      <c r="A22" s="139"/>
      <c r="B22" s="162"/>
      <c r="C22" s="14"/>
      <c r="D22" s="105"/>
      <c r="E22" s="106"/>
    </row>
    <row r="23" spans="1:5" x14ac:dyDescent="0.2">
      <c r="A23" s="139"/>
      <c r="B23" s="162"/>
      <c r="C23" s="14"/>
      <c r="D23" s="105"/>
      <c r="E23" s="106"/>
    </row>
    <row r="24" spans="1:5" x14ac:dyDescent="0.2">
      <c r="A24" s="141">
        <v>42079</v>
      </c>
      <c r="B24" s="162">
        <v>278.64</v>
      </c>
      <c r="C24" s="143" t="s">
        <v>106</v>
      </c>
      <c r="D24" s="172" t="s">
        <v>49</v>
      </c>
      <c r="E24" s="173" t="s">
        <v>68</v>
      </c>
    </row>
    <row r="25" spans="1:5" x14ac:dyDescent="0.2">
      <c r="A25" s="141">
        <v>42079</v>
      </c>
      <c r="B25" s="162">
        <v>602.78</v>
      </c>
      <c r="C25" s="143" t="s">
        <v>106</v>
      </c>
      <c r="D25" s="172" t="s">
        <v>44</v>
      </c>
      <c r="E25" s="173" t="s">
        <v>68</v>
      </c>
    </row>
    <row r="26" spans="1:5" x14ac:dyDescent="0.2">
      <c r="A26" s="141">
        <v>42132</v>
      </c>
      <c r="B26" s="162">
        <v>575.58000000000004</v>
      </c>
      <c r="C26" s="35" t="s">
        <v>105</v>
      </c>
      <c r="D26" s="172" t="s">
        <v>44</v>
      </c>
      <c r="E26" s="174" t="s">
        <v>52</v>
      </c>
    </row>
    <row r="27" spans="1:5" x14ac:dyDescent="0.2">
      <c r="A27" s="141"/>
      <c r="B27" s="162"/>
      <c r="C27" s="175"/>
      <c r="D27" s="142"/>
      <c r="E27" s="145"/>
    </row>
    <row r="28" spans="1:5" x14ac:dyDescent="0.2">
      <c r="A28" s="141"/>
      <c r="B28" s="94"/>
      <c r="C28" s="175"/>
      <c r="D28" s="142"/>
      <c r="E28" s="145"/>
    </row>
    <row r="29" spans="1:5" x14ac:dyDescent="0.2">
      <c r="A29" s="141"/>
      <c r="B29" s="94"/>
      <c r="C29" s="94"/>
      <c r="D29" s="142"/>
      <c r="E29" s="144"/>
    </row>
    <row r="30" spans="1:5" x14ac:dyDescent="0.2">
      <c r="A30" s="141"/>
      <c r="B30" s="94"/>
      <c r="C30" s="94"/>
      <c r="D30" s="142"/>
      <c r="E30" s="144"/>
    </row>
    <row r="31" spans="1:5" x14ac:dyDescent="0.2">
      <c r="A31" s="22"/>
      <c r="B31" s="94"/>
      <c r="C31" s="12"/>
      <c r="D31" s="105"/>
      <c r="E31" s="106"/>
    </row>
    <row r="32" spans="1:5" x14ac:dyDescent="0.2">
      <c r="A32" s="22"/>
      <c r="B32" s="12"/>
      <c r="C32" s="12"/>
      <c r="D32" s="105"/>
      <c r="E32" s="106"/>
    </row>
    <row r="33" spans="1:5" s="7" customFormat="1" ht="31.5" x14ac:dyDescent="0.2">
      <c r="A33" s="60" t="s">
        <v>8</v>
      </c>
      <c r="B33" s="61" t="s">
        <v>1</v>
      </c>
      <c r="C33" s="181">
        <f ca="1">SUM(B17:B30)</f>
        <v>8410.9304999999986</v>
      </c>
      <c r="D33" s="111"/>
      <c r="E33" s="112"/>
    </row>
    <row r="34" spans="1:5" s="6" customFormat="1" ht="25.5" customHeight="1" x14ac:dyDescent="0.2">
      <c r="A34" s="20" t="s">
        <v>2</v>
      </c>
      <c r="B34" s="3" t="s">
        <v>28</v>
      </c>
      <c r="C34" s="3" t="s">
        <v>7</v>
      </c>
      <c r="D34" s="103" t="s">
        <v>4</v>
      </c>
      <c r="E34" s="104" t="s">
        <v>5</v>
      </c>
    </row>
    <row r="35" spans="1:5" x14ac:dyDescent="0.2">
      <c r="A35" s="22"/>
      <c r="B35" s="12"/>
      <c r="C35" s="12"/>
      <c r="D35" s="105"/>
      <c r="E35" s="106"/>
    </row>
    <row r="36" spans="1:5" x14ac:dyDescent="0.2">
      <c r="A36" s="95"/>
      <c r="B36" s="12"/>
      <c r="C36" s="12"/>
      <c r="D36" s="113"/>
      <c r="E36" s="146"/>
    </row>
    <row r="37" spans="1:5" x14ac:dyDescent="0.2">
      <c r="A37" s="95"/>
      <c r="B37" s="94"/>
      <c r="C37" s="12"/>
      <c r="D37" s="113"/>
      <c r="E37" s="146"/>
    </row>
    <row r="38" spans="1:5" x14ac:dyDescent="0.2">
      <c r="A38" s="95"/>
      <c r="B38" s="137"/>
      <c r="C38" s="14"/>
      <c r="D38" s="113"/>
      <c r="E38" s="108"/>
    </row>
    <row r="39" spans="1:5" x14ac:dyDescent="0.2">
      <c r="A39" s="95"/>
      <c r="B39" s="137"/>
      <c r="C39" s="14"/>
      <c r="D39" s="113"/>
      <c r="E39" s="108"/>
    </row>
    <row r="40" spans="1:5" x14ac:dyDescent="0.2">
      <c r="A40" s="95"/>
      <c r="B40" s="137"/>
      <c r="C40" s="14"/>
      <c r="D40" s="113"/>
      <c r="E40" s="108"/>
    </row>
    <row r="41" spans="1:5" x14ac:dyDescent="0.2">
      <c r="A41" s="22"/>
      <c r="B41" s="12"/>
      <c r="C41" s="12"/>
      <c r="D41" s="105"/>
      <c r="E41" s="106"/>
    </row>
    <row r="42" spans="1:5" x14ac:dyDescent="0.2">
      <c r="A42" s="22"/>
      <c r="B42" s="12"/>
      <c r="C42" s="12"/>
      <c r="D42" s="105"/>
      <c r="E42" s="106"/>
    </row>
    <row r="43" spans="1:5" s="7" customFormat="1" ht="30" customHeight="1" x14ac:dyDescent="0.25">
      <c r="A43" s="23" t="s">
        <v>8</v>
      </c>
      <c r="B43" s="10" t="s">
        <v>6</v>
      </c>
      <c r="C43" s="124">
        <f>+B36+B37+B38</f>
        <v>0</v>
      </c>
      <c r="D43" s="114"/>
      <c r="E43" s="115"/>
    </row>
    <row r="44" spans="1:5" s="6" customFormat="1" x14ac:dyDescent="0.2">
      <c r="A44" s="20" t="s">
        <v>2</v>
      </c>
      <c r="B44" s="3" t="s">
        <v>28</v>
      </c>
      <c r="C44" s="3"/>
      <c r="D44" s="103"/>
      <c r="E44" s="104"/>
    </row>
    <row r="45" spans="1:5" s="12" customFormat="1" x14ac:dyDescent="0.2">
      <c r="A45" s="22"/>
      <c r="D45" s="105"/>
      <c r="E45" s="106"/>
    </row>
    <row r="46" spans="1:5" s="12" customFormat="1" x14ac:dyDescent="0.2">
      <c r="A46" s="22"/>
      <c r="D46" s="105"/>
      <c r="E46" s="106"/>
    </row>
    <row r="47" spans="1:5" s="12" customFormat="1" x14ac:dyDescent="0.2">
      <c r="A47" s="163">
        <v>41945</v>
      </c>
      <c r="B47" s="161">
        <v>324.5</v>
      </c>
      <c r="C47" s="30" t="s">
        <v>74</v>
      </c>
      <c r="D47" s="168" t="s">
        <v>49</v>
      </c>
      <c r="E47" s="169" t="s">
        <v>43</v>
      </c>
    </row>
    <row r="48" spans="1:5" s="12" customFormat="1" ht="25.5" x14ac:dyDescent="0.2">
      <c r="A48" s="163">
        <v>41950</v>
      </c>
      <c r="B48" s="161">
        <v>75.150000000000006</v>
      </c>
      <c r="C48" s="30" t="s">
        <v>75</v>
      </c>
      <c r="D48" s="168" t="s">
        <v>42</v>
      </c>
      <c r="E48" s="169" t="s">
        <v>43</v>
      </c>
    </row>
    <row r="49" spans="1:5" s="12" customFormat="1" x14ac:dyDescent="0.2">
      <c r="A49" s="163">
        <v>41960</v>
      </c>
      <c r="B49" s="161">
        <v>303</v>
      </c>
      <c r="C49" s="34" t="s">
        <v>76</v>
      </c>
      <c r="D49" s="168" t="s">
        <v>49</v>
      </c>
      <c r="E49" s="170" t="s">
        <v>43</v>
      </c>
    </row>
    <row r="50" spans="1:5" s="12" customFormat="1" x14ac:dyDescent="0.2">
      <c r="A50" s="163">
        <v>41960</v>
      </c>
      <c r="B50" s="161">
        <v>186.01</v>
      </c>
      <c r="C50" s="30" t="s">
        <v>77</v>
      </c>
      <c r="D50" s="168" t="s">
        <v>42</v>
      </c>
      <c r="E50" s="169" t="s">
        <v>69</v>
      </c>
    </row>
    <row r="51" spans="1:5" s="12" customFormat="1" x14ac:dyDescent="0.2">
      <c r="A51" s="163">
        <v>41969</v>
      </c>
      <c r="B51" s="161">
        <v>251</v>
      </c>
      <c r="C51" s="34" t="s">
        <v>78</v>
      </c>
      <c r="D51" s="168" t="s">
        <v>49</v>
      </c>
      <c r="E51" s="170" t="s">
        <v>43</v>
      </c>
    </row>
    <row r="52" spans="1:5" s="12" customFormat="1" x14ac:dyDescent="0.2">
      <c r="A52" s="163">
        <v>41969</v>
      </c>
      <c r="B52" s="161">
        <v>105.85</v>
      </c>
      <c r="C52" s="30" t="s">
        <v>79</v>
      </c>
      <c r="D52" s="168" t="s">
        <v>42</v>
      </c>
      <c r="E52" s="169" t="s">
        <v>43</v>
      </c>
    </row>
    <row r="53" spans="1:5" s="12" customFormat="1" x14ac:dyDescent="0.2">
      <c r="A53" s="163">
        <v>41970</v>
      </c>
      <c r="B53" s="161">
        <v>199.15</v>
      </c>
      <c r="C53" s="30" t="s">
        <v>80</v>
      </c>
      <c r="D53" s="168" t="s">
        <v>49</v>
      </c>
      <c r="E53" s="169" t="s">
        <v>54</v>
      </c>
    </row>
    <row r="54" spans="1:5" s="12" customFormat="1" x14ac:dyDescent="0.2">
      <c r="A54" s="163">
        <v>41983</v>
      </c>
      <c r="B54" s="161">
        <v>75.209999999999994</v>
      </c>
      <c r="C54" s="34" t="s">
        <v>81</v>
      </c>
      <c r="D54" s="168" t="s">
        <v>42</v>
      </c>
      <c r="E54" s="170" t="s">
        <v>43</v>
      </c>
    </row>
    <row r="55" spans="1:5" s="12" customFormat="1" x14ac:dyDescent="0.2">
      <c r="A55" s="163">
        <v>42019</v>
      </c>
      <c r="B55" s="161">
        <v>35.9</v>
      </c>
      <c r="C55" s="30" t="s">
        <v>70</v>
      </c>
      <c r="D55" s="168" t="s">
        <v>46</v>
      </c>
      <c r="E55" s="169" t="s">
        <v>41</v>
      </c>
    </row>
    <row r="56" spans="1:5" s="12" customFormat="1" x14ac:dyDescent="0.2">
      <c r="A56" s="163">
        <v>42019</v>
      </c>
      <c r="B56" s="161">
        <v>26.62</v>
      </c>
      <c r="C56" s="34" t="s">
        <v>70</v>
      </c>
      <c r="D56" s="168" t="s">
        <v>46</v>
      </c>
      <c r="E56" s="170" t="s">
        <v>41</v>
      </c>
    </row>
    <row r="57" spans="1:5" s="12" customFormat="1" x14ac:dyDescent="0.2">
      <c r="A57" s="163">
        <v>42019</v>
      </c>
      <c r="B57" s="161">
        <v>58.88</v>
      </c>
      <c r="C57" s="34" t="s">
        <v>82</v>
      </c>
      <c r="D57" s="168" t="s">
        <v>42</v>
      </c>
      <c r="E57" s="170" t="s">
        <v>43</v>
      </c>
    </row>
    <row r="58" spans="1:5" s="12" customFormat="1" x14ac:dyDescent="0.2">
      <c r="A58" s="163">
        <v>42025</v>
      </c>
      <c r="B58" s="161">
        <v>34.96</v>
      </c>
      <c r="C58" s="30" t="s">
        <v>70</v>
      </c>
      <c r="D58" s="168" t="s">
        <v>46</v>
      </c>
      <c r="E58" s="169" t="s">
        <v>41</v>
      </c>
    </row>
    <row r="59" spans="1:5" s="12" customFormat="1" x14ac:dyDescent="0.2">
      <c r="A59" s="163">
        <v>42025</v>
      </c>
      <c r="B59" s="161">
        <v>25.59</v>
      </c>
      <c r="C59" s="30" t="s">
        <v>70</v>
      </c>
      <c r="D59" s="168" t="s">
        <v>46</v>
      </c>
      <c r="E59" s="169" t="s">
        <v>41</v>
      </c>
    </row>
    <row r="60" spans="1:5" s="12" customFormat="1" x14ac:dyDescent="0.2">
      <c r="A60" s="163">
        <v>42025</v>
      </c>
      <c r="B60" s="161">
        <v>127.59</v>
      </c>
      <c r="C60" s="30" t="s">
        <v>83</v>
      </c>
      <c r="D60" s="168" t="s">
        <v>44</v>
      </c>
      <c r="E60" s="169" t="s">
        <v>43</v>
      </c>
    </row>
    <row r="61" spans="1:5" s="12" customFormat="1" x14ac:dyDescent="0.2">
      <c r="A61" s="163">
        <v>42025</v>
      </c>
      <c r="B61" s="161">
        <v>58.88</v>
      </c>
      <c r="C61" s="34" t="s">
        <v>83</v>
      </c>
      <c r="D61" s="168" t="s">
        <v>42</v>
      </c>
      <c r="E61" s="170" t="s">
        <v>43</v>
      </c>
    </row>
    <row r="62" spans="1:5" s="12" customFormat="1" x14ac:dyDescent="0.2">
      <c r="A62" s="163">
        <v>42026</v>
      </c>
      <c r="B62" s="161">
        <v>-372.5</v>
      </c>
      <c r="C62" s="34" t="s">
        <v>84</v>
      </c>
      <c r="D62" s="168" t="s">
        <v>44</v>
      </c>
      <c r="E62" s="170" t="s">
        <v>53</v>
      </c>
    </row>
    <row r="63" spans="1:5" s="12" customFormat="1" x14ac:dyDescent="0.2">
      <c r="A63" s="163">
        <v>42027</v>
      </c>
      <c r="B63" s="161">
        <v>35.17</v>
      </c>
      <c r="C63" s="30" t="s">
        <v>70</v>
      </c>
      <c r="D63" s="168" t="s">
        <v>46</v>
      </c>
      <c r="E63" s="169" t="s">
        <v>41</v>
      </c>
    </row>
    <row r="64" spans="1:5" s="12" customFormat="1" x14ac:dyDescent="0.2">
      <c r="A64" s="163">
        <v>42027</v>
      </c>
      <c r="B64" s="161">
        <v>25.28</v>
      </c>
      <c r="C64" s="30" t="s">
        <v>70</v>
      </c>
      <c r="D64" s="168" t="s">
        <v>46</v>
      </c>
      <c r="E64" s="169" t="s">
        <v>41</v>
      </c>
    </row>
    <row r="65" spans="1:5" s="12" customFormat="1" ht="25.5" x14ac:dyDescent="0.2">
      <c r="A65" s="163">
        <v>42027</v>
      </c>
      <c r="B65" s="161">
        <v>77.900000000000006</v>
      </c>
      <c r="C65" s="30" t="s">
        <v>103</v>
      </c>
      <c r="D65" s="168" t="s">
        <v>44</v>
      </c>
      <c r="E65" s="169" t="s">
        <v>43</v>
      </c>
    </row>
    <row r="66" spans="1:5" s="12" customFormat="1" ht="14.25" x14ac:dyDescent="0.2">
      <c r="A66" s="163">
        <v>42027</v>
      </c>
      <c r="B66" s="161">
        <v>300.91000000000003</v>
      </c>
      <c r="C66" s="165" t="s">
        <v>85</v>
      </c>
      <c r="D66" s="168" t="s">
        <v>44</v>
      </c>
      <c r="E66" s="170" t="s">
        <v>43</v>
      </c>
    </row>
    <row r="67" spans="1:5" s="12" customFormat="1" ht="14.25" x14ac:dyDescent="0.2">
      <c r="A67" s="163">
        <v>42027</v>
      </c>
      <c r="B67" s="161">
        <v>58.88</v>
      </c>
      <c r="C67" s="165" t="s">
        <v>85</v>
      </c>
      <c r="D67" s="168" t="s">
        <v>42</v>
      </c>
      <c r="E67" s="170" t="s">
        <v>43</v>
      </c>
    </row>
    <row r="68" spans="1:5" s="12" customFormat="1" x14ac:dyDescent="0.2">
      <c r="A68" s="163">
        <v>42048</v>
      </c>
      <c r="B68" s="161">
        <v>23.29</v>
      </c>
      <c r="C68" s="30" t="s">
        <v>86</v>
      </c>
      <c r="D68" s="168" t="s">
        <v>46</v>
      </c>
      <c r="E68" s="169" t="s">
        <v>41</v>
      </c>
    </row>
    <row r="69" spans="1:5" s="12" customFormat="1" x14ac:dyDescent="0.2">
      <c r="A69" s="163">
        <v>42048</v>
      </c>
      <c r="B69" s="161">
        <v>15.76</v>
      </c>
      <c r="C69" s="30" t="s">
        <v>86</v>
      </c>
      <c r="D69" s="168" t="s">
        <v>46</v>
      </c>
      <c r="E69" s="169" t="s">
        <v>41</v>
      </c>
    </row>
    <row r="70" spans="1:5" s="12" customFormat="1" x14ac:dyDescent="0.2">
      <c r="A70" s="163">
        <v>42058</v>
      </c>
      <c r="B70" s="161">
        <v>253.75</v>
      </c>
      <c r="C70" s="30" t="s">
        <v>78</v>
      </c>
      <c r="D70" s="168" t="s">
        <v>44</v>
      </c>
      <c r="E70" s="169" t="s">
        <v>43</v>
      </c>
    </row>
    <row r="71" spans="1:5" s="12" customFormat="1" x14ac:dyDescent="0.2">
      <c r="A71" s="163">
        <v>42058</v>
      </c>
      <c r="B71" s="161">
        <v>25.07</v>
      </c>
      <c r="C71" s="30" t="s">
        <v>70</v>
      </c>
      <c r="D71" s="168" t="s">
        <v>46</v>
      </c>
      <c r="E71" s="169" t="s">
        <v>41</v>
      </c>
    </row>
    <row r="72" spans="1:5" s="12" customFormat="1" x14ac:dyDescent="0.2">
      <c r="A72" s="163">
        <v>42058</v>
      </c>
      <c r="B72" s="161">
        <v>266.85000000000002</v>
      </c>
      <c r="C72" s="30" t="s">
        <v>87</v>
      </c>
      <c r="D72" s="168" t="s">
        <v>49</v>
      </c>
      <c r="E72" s="169" t="s">
        <v>43</v>
      </c>
    </row>
    <row r="73" spans="1:5" s="12" customFormat="1" x14ac:dyDescent="0.2">
      <c r="A73" s="163">
        <v>42058</v>
      </c>
      <c r="B73" s="161">
        <v>160.05000000000001</v>
      </c>
      <c r="C73" s="34" t="s">
        <v>78</v>
      </c>
      <c r="D73" s="168" t="s">
        <v>44</v>
      </c>
      <c r="E73" s="170" t="s">
        <v>43</v>
      </c>
    </row>
    <row r="74" spans="1:5" s="12" customFormat="1" x14ac:dyDescent="0.2">
      <c r="A74" s="163">
        <v>42059</v>
      </c>
      <c r="B74" s="161">
        <v>35.590000000000003</v>
      </c>
      <c r="C74" s="35" t="s">
        <v>70</v>
      </c>
      <c r="D74" s="168" t="s">
        <v>46</v>
      </c>
      <c r="E74" s="169" t="s">
        <v>41</v>
      </c>
    </row>
    <row r="75" spans="1:5" s="12" customFormat="1" x14ac:dyDescent="0.2">
      <c r="A75" s="163">
        <v>42061</v>
      </c>
      <c r="B75" s="161">
        <v>44.15</v>
      </c>
      <c r="C75" s="30" t="s">
        <v>70</v>
      </c>
      <c r="D75" s="168" t="s">
        <v>46</v>
      </c>
      <c r="E75" s="169" t="s">
        <v>41</v>
      </c>
    </row>
    <row r="76" spans="1:5" s="12" customFormat="1" x14ac:dyDescent="0.2">
      <c r="A76" s="163">
        <v>42061</v>
      </c>
      <c r="B76" s="161">
        <v>32.69</v>
      </c>
      <c r="C76" s="35" t="s">
        <v>70</v>
      </c>
      <c r="D76" s="168" t="s">
        <v>46</v>
      </c>
      <c r="E76" s="169" t="s">
        <v>41</v>
      </c>
    </row>
    <row r="77" spans="1:5" s="12" customFormat="1" x14ac:dyDescent="0.2">
      <c r="A77" s="163">
        <v>42068</v>
      </c>
      <c r="B77" s="161">
        <v>160.44</v>
      </c>
      <c r="C77" s="35" t="s">
        <v>88</v>
      </c>
      <c r="D77" s="168" t="s">
        <v>44</v>
      </c>
      <c r="E77" s="169" t="s">
        <v>43</v>
      </c>
    </row>
    <row r="78" spans="1:5" s="12" customFormat="1" x14ac:dyDescent="0.2">
      <c r="A78" s="163">
        <v>42068</v>
      </c>
      <c r="B78" s="161">
        <v>25.38</v>
      </c>
      <c r="C78" s="34" t="s">
        <v>70</v>
      </c>
      <c r="D78" s="168" t="s">
        <v>46</v>
      </c>
      <c r="E78" s="170" t="s">
        <v>41</v>
      </c>
    </row>
    <row r="79" spans="1:5" s="12" customFormat="1" x14ac:dyDescent="0.2">
      <c r="A79" s="163">
        <v>42068</v>
      </c>
      <c r="B79" s="161">
        <v>165</v>
      </c>
      <c r="C79" s="35" t="s">
        <v>88</v>
      </c>
      <c r="D79" s="168" t="s">
        <v>49</v>
      </c>
      <c r="E79" s="169" t="s">
        <v>43</v>
      </c>
    </row>
    <row r="80" spans="1:5" s="12" customFormat="1" x14ac:dyDescent="0.2">
      <c r="A80" s="163">
        <v>42068</v>
      </c>
      <c r="B80" s="161">
        <v>110.55</v>
      </c>
      <c r="C80" s="35" t="s">
        <v>89</v>
      </c>
      <c r="D80" s="168" t="s">
        <v>42</v>
      </c>
      <c r="E80" s="169" t="s">
        <v>43</v>
      </c>
    </row>
    <row r="81" spans="1:8" s="12" customFormat="1" x14ac:dyDescent="0.2">
      <c r="A81" s="163">
        <v>42069</v>
      </c>
      <c r="B81" s="161">
        <v>277.35000000000002</v>
      </c>
      <c r="C81" s="34" t="s">
        <v>89</v>
      </c>
      <c r="D81" s="168" t="s">
        <v>44</v>
      </c>
      <c r="E81" s="170" t="s">
        <v>71</v>
      </c>
    </row>
    <row r="82" spans="1:8" s="12" customFormat="1" x14ac:dyDescent="0.2">
      <c r="A82" s="163">
        <v>42069</v>
      </c>
      <c r="B82" s="161">
        <v>36.53</v>
      </c>
      <c r="C82" s="35" t="s">
        <v>70</v>
      </c>
      <c r="D82" s="168" t="s">
        <v>46</v>
      </c>
      <c r="E82" s="169" t="s">
        <v>41</v>
      </c>
    </row>
    <row r="83" spans="1:8" s="12" customFormat="1" x14ac:dyDescent="0.2">
      <c r="A83" s="163">
        <v>42079</v>
      </c>
      <c r="B83" s="161">
        <v>26.32</v>
      </c>
      <c r="C83" s="35" t="s">
        <v>70</v>
      </c>
      <c r="D83" s="168" t="s">
        <v>46</v>
      </c>
      <c r="E83" s="169" t="s">
        <v>41</v>
      </c>
    </row>
    <row r="84" spans="1:8" s="12" customFormat="1" x14ac:dyDescent="0.2">
      <c r="A84" s="163">
        <v>42083</v>
      </c>
      <c r="B84" s="161">
        <v>34.86</v>
      </c>
      <c r="C84" s="34" t="s">
        <v>70</v>
      </c>
      <c r="D84" s="168" t="s">
        <v>46</v>
      </c>
      <c r="E84" s="170" t="s">
        <v>41</v>
      </c>
    </row>
    <row r="85" spans="1:8" s="12" customFormat="1" x14ac:dyDescent="0.2">
      <c r="A85" s="163">
        <v>42083</v>
      </c>
      <c r="B85" s="161">
        <v>25.7</v>
      </c>
      <c r="C85" s="34" t="s">
        <v>70</v>
      </c>
      <c r="D85" s="168" t="s">
        <v>46</v>
      </c>
      <c r="E85" s="170" t="s">
        <v>41</v>
      </c>
    </row>
    <row r="86" spans="1:8" s="12" customFormat="1" x14ac:dyDescent="0.2">
      <c r="A86" s="163">
        <v>42083</v>
      </c>
      <c r="B86" s="161">
        <v>289.08</v>
      </c>
      <c r="C86" s="34" t="s">
        <v>90</v>
      </c>
      <c r="D86" s="168" t="s">
        <v>44</v>
      </c>
      <c r="E86" s="170" t="s">
        <v>43</v>
      </c>
    </row>
    <row r="87" spans="1:8" s="12" customFormat="1" x14ac:dyDescent="0.2">
      <c r="A87" s="163">
        <v>42088</v>
      </c>
      <c r="B87" s="161">
        <v>37.619999999999997</v>
      </c>
      <c r="C87" s="35" t="s">
        <v>70</v>
      </c>
      <c r="D87" s="168" t="s">
        <v>46</v>
      </c>
      <c r="E87" s="169" t="s">
        <v>41</v>
      </c>
    </row>
    <row r="88" spans="1:8" s="12" customFormat="1" x14ac:dyDescent="0.2">
      <c r="A88" s="163">
        <v>42102</v>
      </c>
      <c r="B88" s="161">
        <v>29.04</v>
      </c>
      <c r="C88" s="35" t="s">
        <v>72</v>
      </c>
      <c r="D88" s="168" t="s">
        <v>46</v>
      </c>
      <c r="E88" s="169" t="s">
        <v>43</v>
      </c>
    </row>
    <row r="89" spans="1:8" s="12" customFormat="1" x14ac:dyDescent="0.2">
      <c r="A89" s="163">
        <v>42102</v>
      </c>
      <c r="B89" s="161">
        <v>63.58</v>
      </c>
      <c r="C89" s="35" t="s">
        <v>108</v>
      </c>
      <c r="D89" s="168" t="s">
        <v>46</v>
      </c>
      <c r="E89" s="169" t="s">
        <v>43</v>
      </c>
    </row>
    <row r="90" spans="1:8" s="12" customFormat="1" x14ac:dyDescent="0.2">
      <c r="A90" s="163">
        <v>42102</v>
      </c>
      <c r="B90" s="161">
        <v>41.58</v>
      </c>
      <c r="C90" s="34" t="s">
        <v>91</v>
      </c>
      <c r="D90" s="168" t="s">
        <v>46</v>
      </c>
      <c r="E90" s="170" t="s">
        <v>43</v>
      </c>
    </row>
    <row r="91" spans="1:8" s="12" customFormat="1" x14ac:dyDescent="0.2">
      <c r="A91" s="163">
        <v>42102</v>
      </c>
      <c r="B91" s="161">
        <v>28.83</v>
      </c>
      <c r="C91" s="34" t="s">
        <v>70</v>
      </c>
      <c r="D91" s="168" t="s">
        <v>46</v>
      </c>
      <c r="E91" s="169" t="s">
        <v>41</v>
      </c>
      <c r="G91"/>
      <c r="H91"/>
    </row>
    <row r="92" spans="1:8" s="12" customFormat="1" x14ac:dyDescent="0.2">
      <c r="A92" s="163">
        <v>42102</v>
      </c>
      <c r="B92" s="161">
        <v>189</v>
      </c>
      <c r="C92" s="34" t="s">
        <v>92</v>
      </c>
      <c r="D92" s="168" t="s">
        <v>49</v>
      </c>
      <c r="E92" s="169" t="s">
        <v>43</v>
      </c>
      <c r="G92"/>
      <c r="H92"/>
    </row>
    <row r="93" spans="1:8" s="12" customFormat="1" x14ac:dyDescent="0.2">
      <c r="A93" s="163">
        <v>42102</v>
      </c>
      <c r="B93" s="161">
        <v>300.60000000000002</v>
      </c>
      <c r="C93" s="35" t="s">
        <v>92</v>
      </c>
      <c r="D93" s="168" t="s">
        <v>44</v>
      </c>
      <c r="E93" s="169" t="s">
        <v>43</v>
      </c>
    </row>
    <row r="94" spans="1:8" s="12" customFormat="1" x14ac:dyDescent="0.2">
      <c r="A94" s="163">
        <v>42103</v>
      </c>
      <c r="B94" s="161">
        <v>35.17</v>
      </c>
      <c r="C94" s="35" t="s">
        <v>70</v>
      </c>
      <c r="D94" s="168" t="s">
        <v>46</v>
      </c>
      <c r="E94" s="169" t="s">
        <v>41</v>
      </c>
    </row>
    <row r="95" spans="1:8" s="12" customFormat="1" x14ac:dyDescent="0.2">
      <c r="A95" s="163">
        <v>42104</v>
      </c>
      <c r="B95" s="161">
        <v>43.04</v>
      </c>
      <c r="C95" s="35" t="s">
        <v>70</v>
      </c>
      <c r="D95" s="168" t="s">
        <v>46</v>
      </c>
      <c r="E95" s="169" t="s">
        <v>41</v>
      </c>
    </row>
    <row r="96" spans="1:8" s="12" customFormat="1" x14ac:dyDescent="0.2">
      <c r="A96" s="163">
        <v>42131</v>
      </c>
      <c r="B96" s="161">
        <v>36.25</v>
      </c>
      <c r="C96" s="35" t="s">
        <v>70</v>
      </c>
      <c r="D96" s="168" t="s">
        <v>46</v>
      </c>
      <c r="E96" s="169" t="s">
        <v>41</v>
      </c>
    </row>
    <row r="97" spans="1:5" s="12" customFormat="1" x14ac:dyDescent="0.2">
      <c r="A97" s="163">
        <v>42133</v>
      </c>
      <c r="B97" s="161">
        <v>33.81</v>
      </c>
      <c r="C97" s="35" t="s">
        <v>70</v>
      </c>
      <c r="D97" s="168" t="s">
        <v>46</v>
      </c>
      <c r="E97" s="169" t="s">
        <v>41</v>
      </c>
    </row>
    <row r="98" spans="1:5" s="12" customFormat="1" x14ac:dyDescent="0.2">
      <c r="A98" s="163">
        <v>42136</v>
      </c>
      <c r="B98" s="161">
        <v>395.5</v>
      </c>
      <c r="C98" s="35" t="s">
        <v>93</v>
      </c>
      <c r="D98" s="168" t="s">
        <v>44</v>
      </c>
      <c r="E98" s="169" t="s">
        <v>43</v>
      </c>
    </row>
    <row r="99" spans="1:5" s="12" customFormat="1" x14ac:dyDescent="0.2">
      <c r="A99" s="163">
        <v>42136</v>
      </c>
      <c r="B99" s="161">
        <v>33.5</v>
      </c>
      <c r="C99" s="34" t="s">
        <v>70</v>
      </c>
      <c r="D99" s="168" t="s">
        <v>46</v>
      </c>
      <c r="E99" s="170" t="s">
        <v>41</v>
      </c>
    </row>
    <row r="100" spans="1:5" s="12" customFormat="1" x14ac:dyDescent="0.2">
      <c r="A100" s="163">
        <v>42136</v>
      </c>
      <c r="B100" s="161">
        <v>83.38</v>
      </c>
      <c r="C100" s="35" t="s">
        <v>70</v>
      </c>
      <c r="D100" s="168" t="s">
        <v>46</v>
      </c>
      <c r="E100" s="169" t="s">
        <v>43</v>
      </c>
    </row>
    <row r="101" spans="1:5" s="12" customFormat="1" x14ac:dyDescent="0.2">
      <c r="A101" s="163">
        <v>42136</v>
      </c>
      <c r="B101" s="161">
        <v>26.42</v>
      </c>
      <c r="C101" s="34" t="s">
        <v>70</v>
      </c>
      <c r="D101" s="168" t="s">
        <v>46</v>
      </c>
      <c r="E101" s="170" t="s">
        <v>41</v>
      </c>
    </row>
    <row r="102" spans="1:5" s="12" customFormat="1" x14ac:dyDescent="0.2">
      <c r="A102" s="163">
        <v>42138</v>
      </c>
      <c r="B102" s="161">
        <v>33.29</v>
      </c>
      <c r="C102" s="34" t="s">
        <v>70</v>
      </c>
      <c r="D102" s="168" t="s">
        <v>46</v>
      </c>
      <c r="E102" s="170" t="s">
        <v>41</v>
      </c>
    </row>
    <row r="103" spans="1:5" s="12" customFormat="1" x14ac:dyDescent="0.2">
      <c r="A103" s="163">
        <v>42138</v>
      </c>
      <c r="B103" s="161">
        <v>26.53</v>
      </c>
      <c r="C103" s="34" t="s">
        <v>70</v>
      </c>
      <c r="D103" s="168" t="s">
        <v>46</v>
      </c>
      <c r="E103" s="170" t="s">
        <v>41</v>
      </c>
    </row>
    <row r="104" spans="1:5" s="12" customFormat="1" x14ac:dyDescent="0.2">
      <c r="A104" s="163">
        <v>42138</v>
      </c>
      <c r="B104" s="161">
        <v>134.83000000000001</v>
      </c>
      <c r="C104" s="34" t="s">
        <v>94</v>
      </c>
      <c r="D104" s="168" t="s">
        <v>42</v>
      </c>
      <c r="E104" s="169" t="s">
        <v>41</v>
      </c>
    </row>
    <row r="105" spans="1:5" s="12" customFormat="1" ht="25.5" x14ac:dyDescent="0.2">
      <c r="A105" s="163">
        <v>42145</v>
      </c>
      <c r="B105" s="161">
        <v>314.87</v>
      </c>
      <c r="C105" s="35" t="s">
        <v>95</v>
      </c>
      <c r="D105" s="168" t="s">
        <v>44</v>
      </c>
      <c r="E105" s="169" t="s">
        <v>53</v>
      </c>
    </row>
    <row r="106" spans="1:5" s="12" customFormat="1" ht="25.5" x14ac:dyDescent="0.2">
      <c r="A106" s="163">
        <v>42145</v>
      </c>
      <c r="B106" s="161">
        <v>107.92</v>
      </c>
      <c r="C106" s="35" t="s">
        <v>95</v>
      </c>
      <c r="D106" s="168" t="s">
        <v>42</v>
      </c>
      <c r="E106" s="169" t="s">
        <v>53</v>
      </c>
    </row>
    <row r="107" spans="1:5" s="12" customFormat="1" x14ac:dyDescent="0.2">
      <c r="A107" s="163">
        <v>42152</v>
      </c>
      <c r="B107" s="161">
        <v>33.700000000000003</v>
      </c>
      <c r="C107" s="35" t="s">
        <v>70</v>
      </c>
      <c r="D107" s="168" t="s">
        <v>46</v>
      </c>
      <c r="E107" s="169" t="s">
        <v>41</v>
      </c>
    </row>
    <row r="108" spans="1:5" s="12" customFormat="1" x14ac:dyDescent="0.2">
      <c r="A108" s="163">
        <v>42152</v>
      </c>
      <c r="B108" s="161">
        <v>26.42</v>
      </c>
      <c r="C108" s="34" t="s">
        <v>70</v>
      </c>
      <c r="D108" s="168" t="s">
        <v>46</v>
      </c>
      <c r="E108" s="170" t="s">
        <v>41</v>
      </c>
    </row>
    <row r="109" spans="1:5" s="12" customFormat="1" x14ac:dyDescent="0.2">
      <c r="A109" s="163">
        <v>42152</v>
      </c>
      <c r="B109" s="161">
        <v>467.6</v>
      </c>
      <c r="C109" s="35" t="s">
        <v>96</v>
      </c>
      <c r="D109" s="168" t="s">
        <v>44</v>
      </c>
      <c r="E109" s="169" t="s">
        <v>43</v>
      </c>
    </row>
    <row r="110" spans="1:5" s="12" customFormat="1" x14ac:dyDescent="0.2">
      <c r="A110" s="163">
        <v>42152</v>
      </c>
      <c r="B110" s="161">
        <v>584.04</v>
      </c>
      <c r="C110" s="35" t="s">
        <v>97</v>
      </c>
      <c r="D110" s="168" t="s">
        <v>44</v>
      </c>
      <c r="E110" s="169" t="s">
        <v>43</v>
      </c>
    </row>
    <row r="111" spans="1:5" s="12" customFormat="1" x14ac:dyDescent="0.2">
      <c r="A111" s="163">
        <v>42152</v>
      </c>
      <c r="B111" s="161">
        <v>58.88</v>
      </c>
      <c r="C111" s="34" t="s">
        <v>96</v>
      </c>
      <c r="D111" s="168" t="s">
        <v>42</v>
      </c>
      <c r="E111" s="170" t="s">
        <v>43</v>
      </c>
    </row>
    <row r="112" spans="1:5" s="12" customFormat="1" x14ac:dyDescent="0.2">
      <c r="A112" s="163">
        <v>42153</v>
      </c>
      <c r="B112" s="161">
        <v>17.96</v>
      </c>
      <c r="C112" s="35" t="s">
        <v>98</v>
      </c>
      <c r="D112" s="168" t="s">
        <v>46</v>
      </c>
      <c r="E112" s="169" t="s">
        <v>41</v>
      </c>
    </row>
    <row r="113" spans="1:5" s="12" customFormat="1" x14ac:dyDescent="0.2">
      <c r="A113" s="163">
        <v>42157</v>
      </c>
      <c r="B113" s="161">
        <v>26.21</v>
      </c>
      <c r="C113" s="35" t="s">
        <v>70</v>
      </c>
      <c r="D113" s="168" t="s">
        <v>46</v>
      </c>
      <c r="E113" s="169" t="s">
        <v>41</v>
      </c>
    </row>
    <row r="114" spans="1:5" s="12" customFormat="1" x14ac:dyDescent="0.2">
      <c r="A114" s="163">
        <v>42157</v>
      </c>
      <c r="B114" s="161">
        <v>401.2</v>
      </c>
      <c r="C114" s="34" t="s">
        <v>99</v>
      </c>
      <c r="D114" s="168" t="s">
        <v>44</v>
      </c>
      <c r="E114" s="170" t="s">
        <v>71</v>
      </c>
    </row>
    <row r="115" spans="1:5" s="12" customFormat="1" x14ac:dyDescent="0.2">
      <c r="A115" s="163">
        <v>42159</v>
      </c>
      <c r="B115" s="161">
        <v>18.59</v>
      </c>
      <c r="C115" s="35" t="s">
        <v>100</v>
      </c>
      <c r="D115" s="168" t="s">
        <v>46</v>
      </c>
      <c r="E115" s="169" t="s">
        <v>41</v>
      </c>
    </row>
    <row r="116" spans="1:5" s="12" customFormat="1" x14ac:dyDescent="0.2">
      <c r="A116" s="163">
        <v>42159</v>
      </c>
      <c r="B116" s="161">
        <v>23.71</v>
      </c>
      <c r="C116" s="35" t="s">
        <v>100</v>
      </c>
      <c r="D116" s="168" t="s">
        <v>46</v>
      </c>
      <c r="E116" s="169" t="s">
        <v>41</v>
      </c>
    </row>
    <row r="117" spans="1:5" s="12" customFormat="1" x14ac:dyDescent="0.2">
      <c r="A117" s="163">
        <v>42166</v>
      </c>
      <c r="B117" s="161">
        <v>31.55</v>
      </c>
      <c r="C117" s="35" t="s">
        <v>70</v>
      </c>
      <c r="D117" s="168" t="s">
        <v>46</v>
      </c>
      <c r="E117" s="169" t="s">
        <v>41</v>
      </c>
    </row>
    <row r="118" spans="1:5" s="12" customFormat="1" x14ac:dyDescent="0.2">
      <c r="A118" s="163">
        <v>42169</v>
      </c>
      <c r="B118" s="161">
        <v>108.2</v>
      </c>
      <c r="C118" s="35" t="s">
        <v>101</v>
      </c>
      <c r="D118" s="168" t="s">
        <v>44</v>
      </c>
      <c r="E118" s="169" t="s">
        <v>43</v>
      </c>
    </row>
    <row r="119" spans="1:5" s="12" customFormat="1" x14ac:dyDescent="0.2">
      <c r="A119" s="163">
        <v>42170</v>
      </c>
      <c r="B119" s="161">
        <v>88.66</v>
      </c>
      <c r="C119" s="35" t="s">
        <v>70</v>
      </c>
      <c r="D119" s="171" t="s">
        <v>46</v>
      </c>
      <c r="E119" s="170" t="s">
        <v>43</v>
      </c>
    </row>
    <row r="120" spans="1:5" s="12" customFormat="1" x14ac:dyDescent="0.2">
      <c r="A120" s="163">
        <v>42170</v>
      </c>
      <c r="B120" s="161">
        <v>35.31</v>
      </c>
      <c r="C120" s="34" t="s">
        <v>70</v>
      </c>
      <c r="D120" s="168" t="s">
        <v>46</v>
      </c>
      <c r="E120" s="169" t="s">
        <v>41</v>
      </c>
    </row>
    <row r="121" spans="1:5" s="12" customFormat="1" x14ac:dyDescent="0.2">
      <c r="A121" s="163">
        <v>42170</v>
      </c>
      <c r="B121" s="161">
        <v>108.82</v>
      </c>
      <c r="C121" s="34" t="s">
        <v>101</v>
      </c>
      <c r="D121" s="168" t="s">
        <v>44</v>
      </c>
      <c r="E121" s="169" t="s">
        <v>43</v>
      </c>
    </row>
    <row r="122" spans="1:5" s="12" customFormat="1" x14ac:dyDescent="0.2">
      <c r="A122" s="163">
        <v>42170</v>
      </c>
      <c r="B122" s="161">
        <v>154.25</v>
      </c>
      <c r="C122" s="34" t="s">
        <v>101</v>
      </c>
      <c r="D122" s="168" t="s">
        <v>44</v>
      </c>
      <c r="E122" s="169" t="s">
        <v>43</v>
      </c>
    </row>
    <row r="123" spans="1:5" s="12" customFormat="1" x14ac:dyDescent="0.2">
      <c r="A123" s="163">
        <v>42171</v>
      </c>
      <c r="B123" s="161">
        <v>41.13</v>
      </c>
      <c r="C123" s="35" t="s">
        <v>70</v>
      </c>
      <c r="D123" s="168" t="s">
        <v>46</v>
      </c>
      <c r="E123" s="169" t="s">
        <v>41</v>
      </c>
    </row>
    <row r="124" spans="1:5" s="12" customFormat="1" x14ac:dyDescent="0.2">
      <c r="A124" s="163">
        <v>42171</v>
      </c>
      <c r="B124" s="161">
        <v>58.3</v>
      </c>
      <c r="C124" s="34" t="s">
        <v>70</v>
      </c>
      <c r="D124" s="168" t="s">
        <v>46</v>
      </c>
      <c r="E124" s="170" t="s">
        <v>43</v>
      </c>
    </row>
    <row r="125" spans="1:5" s="12" customFormat="1" x14ac:dyDescent="0.2">
      <c r="A125" s="163">
        <v>42171</v>
      </c>
      <c r="B125" s="161">
        <v>36.299999999999997</v>
      </c>
      <c r="C125" s="35" t="s">
        <v>73</v>
      </c>
      <c r="D125" s="168" t="s">
        <v>46</v>
      </c>
      <c r="E125" s="169" t="s">
        <v>43</v>
      </c>
    </row>
    <row r="126" spans="1:5" s="12" customFormat="1" x14ac:dyDescent="0.2">
      <c r="A126" s="163">
        <v>42171</v>
      </c>
      <c r="B126" s="161">
        <v>115.44</v>
      </c>
      <c r="C126" s="35" t="s">
        <v>102</v>
      </c>
      <c r="D126" s="168" t="s">
        <v>44</v>
      </c>
      <c r="E126" s="169" t="s">
        <v>41</v>
      </c>
    </row>
    <row r="127" spans="1:5" s="12" customFormat="1" x14ac:dyDescent="0.2">
      <c r="A127" s="163">
        <v>42181</v>
      </c>
      <c r="B127" s="161">
        <v>236.26</v>
      </c>
      <c r="C127" s="34" t="s">
        <v>78</v>
      </c>
      <c r="D127" s="168" t="s">
        <v>44</v>
      </c>
      <c r="E127" s="169" t="s">
        <v>43</v>
      </c>
    </row>
    <row r="128" spans="1:5" s="12" customFormat="1" ht="16.5" customHeight="1" x14ac:dyDescent="0.2">
      <c r="A128" s="163">
        <v>42181</v>
      </c>
      <c r="B128" s="161">
        <v>328.01</v>
      </c>
      <c r="C128" s="35" t="s">
        <v>78</v>
      </c>
      <c r="D128" s="168" t="s">
        <v>44</v>
      </c>
      <c r="E128" s="169" t="s">
        <v>43</v>
      </c>
    </row>
    <row r="129" spans="1:9" s="12" customFormat="1" ht="16.5" customHeight="1" x14ac:dyDescent="0.2">
      <c r="A129" s="163"/>
      <c r="B129" s="161"/>
      <c r="C129" s="35"/>
      <c r="D129" s="31"/>
      <c r="E129" s="164"/>
    </row>
    <row r="130" spans="1:9" s="12" customFormat="1" x14ac:dyDescent="0.2">
      <c r="A130" s="166"/>
      <c r="B130" s="167"/>
      <c r="C130" s="30"/>
      <c r="D130" s="113"/>
      <c r="E130" s="135"/>
    </row>
    <row r="131" spans="1:9" s="30" customFormat="1" x14ac:dyDescent="0.2">
      <c r="A131" s="136" t="s">
        <v>55</v>
      </c>
      <c r="B131" s="161">
        <v>991.05</v>
      </c>
      <c r="C131" s="30" t="s">
        <v>45</v>
      </c>
      <c r="D131" s="113" t="s">
        <v>44</v>
      </c>
      <c r="E131" s="108" t="s">
        <v>47</v>
      </c>
    </row>
    <row r="132" spans="1:9" s="12" customFormat="1" x14ac:dyDescent="0.2">
      <c r="A132" s="97"/>
      <c r="B132" s="162"/>
      <c r="D132" s="105"/>
      <c r="E132" s="106"/>
    </row>
    <row r="133" spans="1:9" s="12" customFormat="1" ht="16.5" customHeight="1" x14ac:dyDescent="0.2">
      <c r="A133" s="22"/>
      <c r="D133" s="105"/>
      <c r="E133" s="106"/>
    </row>
    <row r="134" spans="1:9" s="14" customFormat="1" ht="46.5" customHeight="1" x14ac:dyDescent="0.2">
      <c r="A134" s="62" t="s">
        <v>33</v>
      </c>
      <c r="B134" s="128">
        <f>SUM(B47:B133)</f>
        <v>10008.69</v>
      </c>
      <c r="C134" s="15"/>
      <c r="D134" s="116"/>
      <c r="E134" s="117"/>
      <c r="I134" s="12"/>
    </row>
    <row r="135" spans="1:9" s="12" customFormat="1" ht="13.5" thickBot="1" x14ac:dyDescent="0.25">
      <c r="A135" s="24"/>
      <c r="B135" s="16" t="s">
        <v>28</v>
      </c>
      <c r="C135" s="17"/>
      <c r="D135" s="118"/>
      <c r="E135" s="119"/>
    </row>
    <row r="136" spans="1:9" x14ac:dyDescent="0.2">
      <c r="A136" s="22"/>
      <c r="B136" s="12"/>
      <c r="C136" s="12"/>
      <c r="D136" s="105"/>
      <c r="E136" s="106"/>
      <c r="I136" s="12"/>
    </row>
    <row r="137" spans="1:9" x14ac:dyDescent="0.2">
      <c r="A137" s="22"/>
      <c r="B137" s="12"/>
      <c r="C137" s="12"/>
      <c r="D137" s="105"/>
      <c r="E137" s="106"/>
      <c r="I137" s="12"/>
    </row>
    <row r="138" spans="1:9" x14ac:dyDescent="0.2">
      <c r="A138" s="22"/>
      <c r="B138" s="12"/>
      <c r="C138" s="12"/>
      <c r="D138" s="105"/>
      <c r="E138" s="106"/>
      <c r="I138" s="12"/>
    </row>
    <row r="139" spans="1:9" ht="25.5" x14ac:dyDescent="0.2">
      <c r="A139" s="22" t="s">
        <v>29</v>
      </c>
      <c r="B139" s="12"/>
      <c r="C139" s="12"/>
      <c r="D139" s="105"/>
      <c r="E139" s="106"/>
      <c r="I139" s="12"/>
    </row>
    <row r="140" spans="1:9" x14ac:dyDescent="0.2">
      <c r="A140" s="22"/>
      <c r="B140" s="12"/>
      <c r="C140" s="12"/>
      <c r="D140" s="105"/>
      <c r="E140" s="106"/>
      <c r="I140" s="12"/>
    </row>
    <row r="141" spans="1:9" x14ac:dyDescent="0.2">
      <c r="A141" s="22"/>
      <c r="B141" s="12"/>
      <c r="C141" s="12"/>
      <c r="D141" s="105"/>
      <c r="E141" s="106"/>
      <c r="I141" s="12"/>
    </row>
    <row r="142" spans="1:9" x14ac:dyDescent="0.2">
      <c r="A142" s="25"/>
      <c r="B142" s="1"/>
      <c r="C142" s="1"/>
      <c r="D142" s="120"/>
      <c r="E142" s="121"/>
      <c r="I142" s="12"/>
    </row>
    <row r="143" spans="1:9" x14ac:dyDescent="0.2">
      <c r="I143" s="12"/>
    </row>
    <row r="144" spans="1:9" x14ac:dyDescent="0.2">
      <c r="I144" s="12"/>
    </row>
    <row r="145" spans="2:9" x14ac:dyDescent="0.2">
      <c r="B145" s="125"/>
      <c r="I145" s="12"/>
    </row>
    <row r="146" spans="2:9" x14ac:dyDescent="0.2">
      <c r="B146" s="123"/>
      <c r="I146" s="12"/>
    </row>
    <row r="147" spans="2:9" x14ac:dyDescent="0.2">
      <c r="B147" s="125"/>
      <c r="I147" s="12"/>
    </row>
    <row r="148" spans="2:9" x14ac:dyDescent="0.2">
      <c r="I148" s="12"/>
    </row>
    <row r="149" spans="2:9" x14ac:dyDescent="0.2">
      <c r="B149" s="125"/>
      <c r="I149" s="12"/>
    </row>
    <row r="150" spans="2:9" x14ac:dyDescent="0.2">
      <c r="B150" s="125"/>
      <c r="I150" s="12"/>
    </row>
    <row r="152" spans="2:9" x14ac:dyDescent="0.2">
      <c r="B152" s="125"/>
      <c r="D152" s="127"/>
    </row>
  </sheetData>
  <sortState ref="A35:E87">
    <sortCondition ref="A35:A87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="80" zoomScaleNormal="80" workbookViewId="0">
      <selection activeCell="C44" sqref="C44:C45"/>
    </sheetView>
  </sheetViews>
  <sheetFormatPr defaultColWidth="9.140625" defaultRowHeight="12.75" x14ac:dyDescent="0.2"/>
  <cols>
    <col min="1" max="1" width="23.85546875" style="30" customWidth="1"/>
    <col min="2" max="2" width="23.140625" style="30" customWidth="1"/>
    <col min="3" max="3" width="27.42578125" style="30" customWidth="1"/>
    <col min="4" max="4" width="27.140625" style="30" customWidth="1"/>
    <col min="5" max="5" width="28.140625" style="30" customWidth="1"/>
    <col min="6" max="16384" width="9.140625" style="31"/>
  </cols>
  <sheetData>
    <row r="1" spans="1:5" s="30" customFormat="1" ht="36" customHeight="1" x14ac:dyDescent="0.2">
      <c r="A1" s="81" t="s">
        <v>31</v>
      </c>
      <c r="B1" s="129" t="s">
        <v>38</v>
      </c>
      <c r="C1" s="130"/>
      <c r="D1" s="130"/>
      <c r="E1" s="131"/>
    </row>
    <row r="2" spans="1:5" s="6" customFormat="1" ht="35.25" customHeight="1" x14ac:dyDescent="0.2">
      <c r="A2" s="79" t="s">
        <v>23</v>
      </c>
      <c r="B2" s="80" t="s">
        <v>39</v>
      </c>
      <c r="C2" s="79" t="s">
        <v>24</v>
      </c>
      <c r="D2" s="91">
        <v>42005</v>
      </c>
      <c r="E2" s="91">
        <v>42185</v>
      </c>
    </row>
    <row r="3" spans="1:5" s="29" customFormat="1" ht="35.25" customHeight="1" x14ac:dyDescent="0.25">
      <c r="A3" s="152" t="s">
        <v>32</v>
      </c>
      <c r="B3" s="153"/>
      <c r="C3" s="153"/>
      <c r="D3" s="153"/>
      <c r="E3" s="154"/>
    </row>
    <row r="4" spans="1:5" s="6" customFormat="1" ht="31.5" x14ac:dyDescent="0.25">
      <c r="A4" s="56" t="s">
        <v>9</v>
      </c>
      <c r="B4" s="57" t="s">
        <v>1</v>
      </c>
      <c r="C4" s="9"/>
      <c r="D4" s="9"/>
      <c r="E4" s="42"/>
    </row>
    <row r="5" spans="1:5" ht="25.5" x14ac:dyDescent="0.2">
      <c r="A5" s="45" t="s">
        <v>2</v>
      </c>
      <c r="B5" s="3" t="s">
        <v>28</v>
      </c>
      <c r="C5" s="3" t="s">
        <v>10</v>
      </c>
      <c r="D5" s="3" t="s">
        <v>11</v>
      </c>
      <c r="E5" s="21" t="s">
        <v>5</v>
      </c>
    </row>
    <row r="6" spans="1:5" x14ac:dyDescent="0.2">
      <c r="A6" s="38"/>
      <c r="E6" s="39"/>
    </row>
    <row r="7" spans="1:5" x14ac:dyDescent="0.2">
      <c r="A7" s="38"/>
      <c r="E7" s="39"/>
    </row>
    <row r="8" spans="1:5" x14ac:dyDescent="0.2">
      <c r="A8" s="38"/>
      <c r="E8" s="39"/>
    </row>
    <row r="9" spans="1:5" x14ac:dyDescent="0.2">
      <c r="A9" s="38"/>
      <c r="E9" s="39"/>
    </row>
    <row r="10" spans="1:5" x14ac:dyDescent="0.2">
      <c r="A10" s="147" t="s">
        <v>40</v>
      </c>
      <c r="E10" s="148"/>
    </row>
    <row r="11" spans="1:5" x14ac:dyDescent="0.2">
      <c r="A11" s="38"/>
      <c r="E11" s="39"/>
    </row>
    <row r="12" spans="1:5" x14ac:dyDescent="0.2">
      <c r="A12" s="38"/>
      <c r="E12" s="39"/>
    </row>
    <row r="13" spans="1:5" x14ac:dyDescent="0.2">
      <c r="A13" s="38"/>
      <c r="E13" s="39"/>
    </row>
    <row r="14" spans="1:5" x14ac:dyDescent="0.2">
      <c r="A14" s="38"/>
      <c r="E14" s="39"/>
    </row>
    <row r="15" spans="1:5" ht="11.25" customHeight="1" x14ac:dyDescent="0.2">
      <c r="A15" s="38"/>
      <c r="E15" s="39"/>
    </row>
    <row r="16" spans="1:5" hidden="1" x14ac:dyDescent="0.2">
      <c r="A16" s="38"/>
      <c r="E16" s="39"/>
    </row>
    <row r="17" spans="1:5" s="34" customFormat="1" ht="25.5" customHeight="1" x14ac:dyDescent="0.2">
      <c r="A17" s="38"/>
      <c r="B17" s="30"/>
      <c r="C17" s="30"/>
      <c r="D17" s="30"/>
      <c r="E17" s="39"/>
    </row>
    <row r="18" spans="1:5" ht="31.5" x14ac:dyDescent="0.25">
      <c r="A18" s="63" t="s">
        <v>9</v>
      </c>
      <c r="B18" s="64" t="s">
        <v>25</v>
      </c>
      <c r="C18" s="10">
        <f>+B10</f>
        <v>0</v>
      </c>
      <c r="D18" s="10"/>
      <c r="E18" s="47"/>
    </row>
    <row r="19" spans="1:5" x14ac:dyDescent="0.2">
      <c r="A19" s="43" t="s">
        <v>2</v>
      </c>
      <c r="B19" s="4" t="s">
        <v>28</v>
      </c>
      <c r="C19" s="4"/>
      <c r="D19" s="4"/>
      <c r="E19" s="44"/>
    </row>
    <row r="20" spans="1:5" x14ac:dyDescent="0.2">
      <c r="A20" s="38"/>
      <c r="E20" s="39"/>
    </row>
    <row r="21" spans="1:5" x14ac:dyDescent="0.2">
      <c r="A21" s="38"/>
      <c r="E21" s="39"/>
    </row>
    <row r="22" spans="1:5" x14ac:dyDescent="0.2">
      <c r="A22" s="38"/>
      <c r="E22" s="39"/>
    </row>
    <row r="23" spans="1:5" x14ac:dyDescent="0.2">
      <c r="A23" s="133" t="s">
        <v>40</v>
      </c>
      <c r="E23" s="39"/>
    </row>
    <row r="24" spans="1:5" x14ac:dyDescent="0.2">
      <c r="A24" s="38"/>
      <c r="E24" s="39"/>
    </row>
    <row r="25" spans="1:5" x14ac:dyDescent="0.2">
      <c r="A25" s="38"/>
      <c r="E25" s="39"/>
    </row>
    <row r="26" spans="1:5" s="35" customFormat="1" ht="48" customHeight="1" x14ac:dyDescent="0.2">
      <c r="A26" s="38"/>
      <c r="B26" s="30"/>
      <c r="C26" s="30"/>
      <c r="D26" s="30"/>
      <c r="E26" s="39"/>
    </row>
    <row r="27" spans="1:5" ht="45" x14ac:dyDescent="0.2">
      <c r="A27" s="65" t="s">
        <v>36</v>
      </c>
      <c r="B27" s="48">
        <f>SUM(B23:B26)</f>
        <v>0</v>
      </c>
      <c r="C27" s="49"/>
      <c r="D27" s="50"/>
      <c r="E27" s="51"/>
    </row>
    <row r="28" spans="1:5" x14ac:dyDescent="0.2">
      <c r="A28" s="52"/>
      <c r="B28" s="3" t="s">
        <v>28</v>
      </c>
      <c r="C28" s="53"/>
      <c r="D28" s="53"/>
      <c r="E28" s="54"/>
    </row>
    <row r="29" spans="1:5" x14ac:dyDescent="0.2">
      <c r="A29" s="38"/>
      <c r="E29" s="39"/>
    </row>
    <row r="30" spans="1:5" x14ac:dyDescent="0.2">
      <c r="A30" s="38"/>
      <c r="E30" s="39"/>
    </row>
    <row r="31" spans="1:5" x14ac:dyDescent="0.2">
      <c r="A31" s="38"/>
      <c r="E31" s="39"/>
    </row>
    <row r="32" spans="1:5" ht="25.5" x14ac:dyDescent="0.2">
      <c r="A32" s="22" t="s">
        <v>29</v>
      </c>
      <c r="E32" s="39"/>
    </row>
    <row r="33" spans="1:5" x14ac:dyDescent="0.2">
      <c r="A33" s="38"/>
      <c r="E33" s="39"/>
    </row>
    <row r="34" spans="1:5" x14ac:dyDescent="0.2">
      <c r="A34" s="38"/>
      <c r="E34" s="39"/>
    </row>
    <row r="35" spans="1:5" x14ac:dyDescent="0.2">
      <c r="A35" s="40"/>
      <c r="B35" s="26"/>
      <c r="C35" s="26"/>
      <c r="D35" s="26"/>
      <c r="E35" s="41"/>
    </row>
  </sheetData>
  <mergeCells count="1">
    <mergeCell ref="A3:E3"/>
  </mergeCells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>
      <selection activeCell="B19" sqref="B19"/>
    </sheetView>
  </sheetViews>
  <sheetFormatPr defaultColWidth="9.140625" defaultRowHeight="12.75" x14ac:dyDescent="0.2"/>
  <cols>
    <col min="1" max="1" width="23.85546875" style="66" customWidth="1"/>
    <col min="2" max="2" width="23.140625" style="66" customWidth="1"/>
    <col min="3" max="3" width="27.42578125" style="66" customWidth="1"/>
    <col min="4" max="4" width="27.140625" style="66" customWidth="1"/>
    <col min="5" max="5" width="28.140625" style="66" customWidth="1"/>
    <col min="6" max="16384" width="9.140625" style="71"/>
  </cols>
  <sheetData>
    <row r="1" spans="1:5" ht="34.5" customHeight="1" x14ac:dyDescent="0.2">
      <c r="A1" s="18" t="s">
        <v>31</v>
      </c>
      <c r="B1" s="5" t="s">
        <v>38</v>
      </c>
      <c r="C1" s="5"/>
      <c r="D1" s="5"/>
      <c r="E1" s="19"/>
    </row>
    <row r="2" spans="1:5" ht="30" customHeight="1" x14ac:dyDescent="0.2">
      <c r="A2" s="76" t="s">
        <v>23</v>
      </c>
      <c r="B2" s="82" t="s">
        <v>39</v>
      </c>
      <c r="C2" s="78" t="s">
        <v>24</v>
      </c>
      <c r="D2" s="87">
        <v>42005</v>
      </c>
      <c r="E2" s="88">
        <v>42185</v>
      </c>
    </row>
    <row r="3" spans="1:5" ht="18" x14ac:dyDescent="0.2">
      <c r="A3" s="155" t="s">
        <v>34</v>
      </c>
      <c r="B3" s="156"/>
      <c r="C3" s="156"/>
      <c r="D3" s="156"/>
      <c r="E3" s="157"/>
    </row>
    <row r="4" spans="1:5" ht="20.25" customHeight="1" x14ac:dyDescent="0.25">
      <c r="A4" s="56" t="s">
        <v>16</v>
      </c>
      <c r="B4" s="9"/>
      <c r="C4" s="9"/>
      <c r="D4" s="9"/>
      <c r="E4" s="42"/>
    </row>
    <row r="5" spans="1:5" ht="19.5" customHeight="1" x14ac:dyDescent="0.2">
      <c r="A5" s="45" t="s">
        <v>2</v>
      </c>
      <c r="B5" s="3" t="s">
        <v>17</v>
      </c>
      <c r="C5" s="3" t="s">
        <v>18</v>
      </c>
      <c r="D5" s="3" t="s">
        <v>19</v>
      </c>
      <c r="E5" s="21"/>
    </row>
    <row r="6" spans="1:5" x14ac:dyDescent="0.2">
      <c r="A6" s="67"/>
      <c r="E6" s="68"/>
    </row>
    <row r="7" spans="1:5" x14ac:dyDescent="0.2">
      <c r="A7" s="67"/>
      <c r="E7" s="68"/>
    </row>
    <row r="8" spans="1:5" x14ac:dyDescent="0.2">
      <c r="A8" s="133" t="s">
        <v>40</v>
      </c>
      <c r="E8" s="68"/>
    </row>
    <row r="9" spans="1:5" x14ac:dyDescent="0.2">
      <c r="A9" s="67"/>
      <c r="E9" s="68"/>
    </row>
    <row r="10" spans="1:5" x14ac:dyDescent="0.2">
      <c r="A10" s="67"/>
      <c r="E10" s="68"/>
    </row>
    <row r="11" spans="1:5" s="72" customFormat="1" ht="27" customHeight="1" x14ac:dyDescent="0.25">
      <c r="A11" s="60" t="s">
        <v>20</v>
      </c>
      <c r="B11" s="11"/>
      <c r="C11" s="11"/>
      <c r="D11" s="11"/>
      <c r="E11" s="46"/>
    </row>
    <row r="12" spans="1:5" x14ac:dyDescent="0.2">
      <c r="A12" s="45" t="s">
        <v>2</v>
      </c>
      <c r="B12" s="3" t="s">
        <v>17</v>
      </c>
      <c r="C12" s="3" t="s">
        <v>21</v>
      </c>
      <c r="D12" s="3" t="s">
        <v>22</v>
      </c>
      <c r="E12" s="21"/>
    </row>
    <row r="13" spans="1:5" x14ac:dyDescent="0.2">
      <c r="A13" s="67"/>
      <c r="E13" s="68"/>
    </row>
    <row r="14" spans="1:5" x14ac:dyDescent="0.2">
      <c r="A14" s="67"/>
      <c r="E14" s="68"/>
    </row>
    <row r="15" spans="1:5" x14ac:dyDescent="0.2">
      <c r="A15" s="132" t="s">
        <v>40</v>
      </c>
      <c r="E15" s="68"/>
    </row>
    <row r="16" spans="1:5" x14ac:dyDescent="0.2">
      <c r="A16" s="67"/>
      <c r="E16" s="68"/>
    </row>
    <row r="17" spans="1:5" x14ac:dyDescent="0.2">
      <c r="A17" s="67"/>
      <c r="E17" s="68"/>
    </row>
    <row r="18" spans="1:5" x14ac:dyDescent="0.2">
      <c r="A18" s="67"/>
      <c r="E18" s="68"/>
    </row>
    <row r="19" spans="1:5" ht="102" x14ac:dyDescent="0.2">
      <c r="A19" s="67" t="s">
        <v>35</v>
      </c>
      <c r="E19" s="68"/>
    </row>
    <row r="20" spans="1:5" x14ac:dyDescent="0.2">
      <c r="A20" s="67"/>
      <c r="E20" s="68"/>
    </row>
    <row r="21" spans="1:5" ht="45" x14ac:dyDescent="0.2">
      <c r="A21" s="65" t="s">
        <v>37</v>
      </c>
      <c r="B21" s="48"/>
      <c r="C21" s="49"/>
      <c r="D21" s="50"/>
      <c r="E21" s="51"/>
    </row>
    <row r="22" spans="1:5" x14ac:dyDescent="0.2">
      <c r="A22" s="52"/>
      <c r="B22" s="3" t="s">
        <v>28</v>
      </c>
      <c r="C22" s="53"/>
      <c r="D22" s="53"/>
      <c r="E22" s="54"/>
    </row>
    <row r="23" spans="1:5" x14ac:dyDescent="0.2">
      <c r="A23" s="67"/>
      <c r="E23" s="68"/>
    </row>
    <row r="24" spans="1:5" x14ac:dyDescent="0.2">
      <c r="A24" s="67"/>
      <c r="E24" s="68"/>
    </row>
    <row r="25" spans="1:5" x14ac:dyDescent="0.2">
      <c r="A25" s="69"/>
      <c r="B25" s="55"/>
      <c r="C25" s="55"/>
      <c r="D25" s="55"/>
      <c r="E25" s="70"/>
    </row>
    <row r="28" spans="1:5" ht="25.5" x14ac:dyDescent="0.2">
      <c r="A28" s="22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10" workbookViewId="0">
      <selection activeCell="D5" sqref="D5"/>
    </sheetView>
  </sheetViews>
  <sheetFormatPr defaultColWidth="9.140625" defaultRowHeight="12.75" x14ac:dyDescent="0.2"/>
  <cols>
    <col min="1" max="1" width="23.85546875" style="27" customWidth="1"/>
    <col min="2" max="2" width="23.140625" style="27" customWidth="1"/>
    <col min="3" max="3" width="30.7109375" style="27" customWidth="1"/>
    <col min="4" max="4" width="27.140625" style="27" customWidth="1"/>
    <col min="5" max="5" width="28.140625" style="27" customWidth="1"/>
    <col min="6" max="8" width="9.140625" style="28"/>
    <col min="9" max="9" width="29.7109375" style="28" customWidth="1"/>
    <col min="10" max="16384" width="9.140625" style="28"/>
  </cols>
  <sheetData>
    <row r="1" spans="1:9" ht="39.75" customHeight="1" x14ac:dyDescent="0.2">
      <c r="A1" s="81" t="s">
        <v>31</v>
      </c>
      <c r="B1" s="75" t="s">
        <v>38</v>
      </c>
      <c r="C1" s="75"/>
      <c r="D1" s="36"/>
      <c r="E1" s="37"/>
    </row>
    <row r="2" spans="1:9" ht="29.25" customHeight="1" x14ac:dyDescent="0.2">
      <c r="A2" s="79" t="s">
        <v>23</v>
      </c>
      <c r="B2" s="80" t="s">
        <v>39</v>
      </c>
      <c r="C2" s="79" t="s">
        <v>24</v>
      </c>
      <c r="D2" s="89">
        <v>42005</v>
      </c>
      <c r="E2" s="90">
        <v>42185</v>
      </c>
    </row>
    <row r="3" spans="1:9" ht="29.25" customHeight="1" x14ac:dyDescent="0.2">
      <c r="A3" s="158" t="s">
        <v>12</v>
      </c>
      <c r="B3" s="159"/>
      <c r="C3" s="159"/>
      <c r="D3" s="159"/>
      <c r="E3" s="160"/>
    </row>
    <row r="4" spans="1:9" ht="39.75" customHeight="1" x14ac:dyDescent="0.25">
      <c r="A4" s="56" t="s">
        <v>12</v>
      </c>
      <c r="B4" s="57" t="s">
        <v>1</v>
      </c>
      <c r="C4" s="9"/>
      <c r="D4" s="9"/>
      <c r="E4" s="42"/>
    </row>
    <row r="5" spans="1:9" ht="25.5" x14ac:dyDescent="0.2">
      <c r="A5" s="45" t="s">
        <v>2</v>
      </c>
      <c r="B5" s="3" t="s">
        <v>3</v>
      </c>
      <c r="C5" s="3" t="s">
        <v>13</v>
      </c>
      <c r="D5" s="3"/>
      <c r="E5" s="21" t="s">
        <v>14</v>
      </c>
    </row>
    <row r="6" spans="1:9" x14ac:dyDescent="0.2">
      <c r="A6" s="38"/>
      <c r="B6" s="30"/>
      <c r="C6" s="30"/>
      <c r="D6" s="30"/>
      <c r="E6" s="39"/>
    </row>
    <row r="7" spans="1:9" ht="25.5" x14ac:dyDescent="0.2">
      <c r="A7" s="140">
        <v>42068</v>
      </c>
      <c r="B7" s="177">
        <f>1748.7*1.15</f>
        <v>2011.0049999999999</v>
      </c>
      <c r="C7" s="30" t="s">
        <v>63</v>
      </c>
      <c r="D7" s="30" t="s">
        <v>60</v>
      </c>
      <c r="E7" s="176" t="s">
        <v>41</v>
      </c>
    </row>
    <row r="8" spans="1:9" ht="25.5" x14ac:dyDescent="0.2">
      <c r="A8" s="140">
        <v>42073</v>
      </c>
      <c r="B8" s="162">
        <f>627.32*1.15</f>
        <v>721.41800000000001</v>
      </c>
      <c r="C8" s="30" t="s">
        <v>63</v>
      </c>
      <c r="D8" s="30" t="s">
        <v>61</v>
      </c>
      <c r="E8" s="176" t="s">
        <v>41</v>
      </c>
      <c r="I8" s="93"/>
    </row>
    <row r="9" spans="1:9" x14ac:dyDescent="0.2">
      <c r="A9" s="140"/>
      <c r="B9" s="162"/>
      <c r="C9" s="12"/>
      <c r="D9" s="30"/>
      <c r="E9" s="176"/>
      <c r="I9" s="93"/>
    </row>
    <row r="10" spans="1:9" ht="25.5" x14ac:dyDescent="0.2">
      <c r="A10" s="140">
        <v>42104</v>
      </c>
      <c r="B10" s="162">
        <v>993.33549999999991</v>
      </c>
      <c r="C10" s="14" t="s">
        <v>104</v>
      </c>
      <c r="D10" s="30" t="s">
        <v>107</v>
      </c>
      <c r="E10" s="176" t="s">
        <v>65</v>
      </c>
      <c r="I10" s="93"/>
    </row>
    <row r="11" spans="1:9" ht="25.5" x14ac:dyDescent="0.2">
      <c r="A11" s="140">
        <v>42104</v>
      </c>
      <c r="B11" s="162">
        <v>2384.96</v>
      </c>
      <c r="C11" s="14" t="s">
        <v>104</v>
      </c>
      <c r="D11" s="30" t="s">
        <v>67</v>
      </c>
      <c r="E11" s="176" t="s">
        <v>65</v>
      </c>
      <c r="I11" s="93"/>
    </row>
    <row r="12" spans="1:9" x14ac:dyDescent="0.2">
      <c r="A12" s="96"/>
      <c r="B12" s="162"/>
      <c r="C12" s="30"/>
      <c r="D12" s="35"/>
      <c r="E12" s="39"/>
      <c r="I12" s="93"/>
    </row>
    <row r="13" spans="1:9" x14ac:dyDescent="0.2">
      <c r="A13" s="96"/>
      <c r="B13" s="94"/>
      <c r="C13" s="30"/>
      <c r="D13" s="35"/>
      <c r="E13" s="39"/>
      <c r="I13" s="93"/>
    </row>
    <row r="14" spans="1:9" x14ac:dyDescent="0.2">
      <c r="A14" s="38"/>
      <c r="B14" s="30"/>
      <c r="C14" s="30"/>
      <c r="D14" s="30"/>
      <c r="E14" s="39"/>
      <c r="I14" s="93"/>
    </row>
    <row r="15" spans="1:9" ht="31.5" x14ac:dyDescent="0.25">
      <c r="A15" s="56" t="s">
        <v>12</v>
      </c>
      <c r="B15" s="57" t="s">
        <v>25</v>
      </c>
      <c r="C15" s="179">
        <f>+B7+B8+B9</f>
        <v>2732.4229999999998</v>
      </c>
      <c r="D15" s="9"/>
      <c r="E15" s="42"/>
    </row>
    <row r="16" spans="1:9" ht="15" customHeight="1" x14ac:dyDescent="0.2">
      <c r="A16" s="45" t="s">
        <v>2</v>
      </c>
      <c r="B16" s="3" t="s">
        <v>3</v>
      </c>
      <c r="C16" s="3"/>
      <c r="D16" s="3"/>
      <c r="E16" s="21"/>
    </row>
    <row r="17" spans="1:8" x14ac:dyDescent="0.2">
      <c r="A17" s="38"/>
      <c r="B17" s="30"/>
      <c r="C17" s="30"/>
      <c r="D17" s="30"/>
      <c r="E17" s="39"/>
    </row>
    <row r="18" spans="1:8" ht="25.5" x14ac:dyDescent="0.2">
      <c r="A18" s="140">
        <v>42136</v>
      </c>
      <c r="B18" s="177">
        <f>1395*1.15</f>
        <v>1604.2499999999998</v>
      </c>
      <c r="C18" s="35" t="s">
        <v>57</v>
      </c>
      <c r="D18" s="30" t="s">
        <v>56</v>
      </c>
      <c r="E18" s="176" t="s">
        <v>41</v>
      </c>
    </row>
    <row r="19" spans="1:8" ht="25.5" x14ac:dyDescent="0.2">
      <c r="A19" s="140">
        <v>42165</v>
      </c>
      <c r="B19" s="177">
        <v>80</v>
      </c>
      <c r="C19" s="30" t="s">
        <v>58</v>
      </c>
      <c r="D19" s="30" t="s">
        <v>59</v>
      </c>
      <c r="E19" s="176" t="s">
        <v>41</v>
      </c>
    </row>
    <row r="20" spans="1:8" x14ac:dyDescent="0.2">
      <c r="A20" s="140">
        <v>42025</v>
      </c>
      <c r="B20" s="162">
        <f>1520.87*1.15</f>
        <v>1749.0004999999996</v>
      </c>
      <c r="C20" s="12" t="s">
        <v>62</v>
      </c>
      <c r="D20" s="30" t="s">
        <v>50</v>
      </c>
      <c r="E20" s="176" t="s">
        <v>41</v>
      </c>
    </row>
    <row r="21" spans="1:8" x14ac:dyDescent="0.2">
      <c r="A21" s="140"/>
      <c r="B21" s="177"/>
      <c r="C21" s="30"/>
      <c r="D21" s="30"/>
      <c r="E21" s="39"/>
    </row>
    <row r="22" spans="1:8" ht="25.5" x14ac:dyDescent="0.2">
      <c r="A22" s="92">
        <v>42005</v>
      </c>
      <c r="B22" s="177">
        <f>45.17+6.78</f>
        <v>51.95</v>
      </c>
      <c r="C22" s="30" t="s">
        <v>51</v>
      </c>
      <c r="D22" s="30" t="s">
        <v>48</v>
      </c>
      <c r="E22" s="39"/>
      <c r="H22" s="126"/>
    </row>
    <row r="23" spans="1:8" ht="25.5" x14ac:dyDescent="0.2">
      <c r="A23" s="92">
        <v>42036</v>
      </c>
      <c r="B23" s="177">
        <f>45.51+6.83</f>
        <v>52.339999999999996</v>
      </c>
      <c r="C23" s="30" t="s">
        <v>51</v>
      </c>
      <c r="D23" s="30" t="s">
        <v>48</v>
      </c>
      <c r="E23" s="39"/>
    </row>
    <row r="24" spans="1:8" ht="25.5" x14ac:dyDescent="0.2">
      <c r="A24" s="92">
        <v>42064</v>
      </c>
      <c r="B24" s="177">
        <f>57.55+8.63</f>
        <v>66.179999999999993</v>
      </c>
      <c r="C24" s="30" t="s">
        <v>51</v>
      </c>
      <c r="D24" s="30" t="s">
        <v>48</v>
      </c>
      <c r="E24" s="39"/>
      <c r="H24" s="134"/>
    </row>
    <row r="25" spans="1:8" ht="25.5" x14ac:dyDescent="0.2">
      <c r="A25" s="92">
        <v>42095</v>
      </c>
      <c r="B25" s="177">
        <f>58.43+8.76</f>
        <v>67.19</v>
      </c>
      <c r="C25" s="30" t="s">
        <v>51</v>
      </c>
      <c r="D25" s="30" t="s">
        <v>48</v>
      </c>
      <c r="E25" s="39"/>
      <c r="H25" s="134"/>
    </row>
    <row r="26" spans="1:8" ht="25.5" x14ac:dyDescent="0.2">
      <c r="A26" s="92">
        <v>42125</v>
      </c>
      <c r="B26" s="177">
        <f>65.09+9.76</f>
        <v>74.850000000000009</v>
      </c>
      <c r="C26" s="30" t="s">
        <v>51</v>
      </c>
      <c r="D26" s="30" t="s">
        <v>48</v>
      </c>
      <c r="E26" s="39"/>
      <c r="H26" s="134"/>
    </row>
    <row r="27" spans="1:8" ht="25.5" x14ac:dyDescent="0.2">
      <c r="A27" s="92">
        <v>42156</v>
      </c>
      <c r="B27" s="177">
        <f>59.08+8.86</f>
        <v>67.94</v>
      </c>
      <c r="C27" s="30" t="s">
        <v>51</v>
      </c>
      <c r="D27" s="30" t="s">
        <v>48</v>
      </c>
      <c r="E27" s="39"/>
      <c r="H27" s="134"/>
    </row>
    <row r="28" spans="1:8" ht="15" x14ac:dyDescent="0.2">
      <c r="A28" s="38"/>
      <c r="B28" s="137"/>
      <c r="C28" s="30"/>
      <c r="D28" s="30"/>
      <c r="E28" s="39"/>
      <c r="H28" s="134"/>
    </row>
    <row r="29" spans="1:8" x14ac:dyDescent="0.2">
      <c r="A29" s="38"/>
      <c r="B29" s="30"/>
      <c r="C29" s="30"/>
      <c r="D29" s="30"/>
      <c r="E29" s="39"/>
    </row>
    <row r="30" spans="1:8" x14ac:dyDescent="0.2">
      <c r="A30" s="38"/>
      <c r="B30" s="30"/>
      <c r="C30" s="30"/>
      <c r="D30" s="30"/>
      <c r="E30" s="39"/>
    </row>
    <row r="31" spans="1:8" x14ac:dyDescent="0.2">
      <c r="A31" s="38"/>
      <c r="B31" s="30"/>
      <c r="C31" s="30"/>
      <c r="D31" s="30"/>
      <c r="E31" s="39"/>
    </row>
    <row r="32" spans="1:8" x14ac:dyDescent="0.2">
      <c r="A32" s="38"/>
      <c r="B32" s="30"/>
      <c r="C32" s="30"/>
      <c r="D32" s="30"/>
      <c r="E32" s="39"/>
    </row>
    <row r="33" spans="1:5" ht="45" x14ac:dyDescent="0.2">
      <c r="A33" s="74" t="s">
        <v>15</v>
      </c>
      <c r="B33" s="178">
        <f>SUM(B18:B27)</f>
        <v>3813.700499999999</v>
      </c>
      <c r="C33" s="32"/>
      <c r="D33" s="33"/>
      <c r="E33" s="73"/>
    </row>
    <row r="34" spans="1:5" x14ac:dyDescent="0.2">
      <c r="A34" s="38"/>
      <c r="B34" s="12" t="s">
        <v>28</v>
      </c>
      <c r="C34" s="30"/>
      <c r="D34" s="30"/>
      <c r="E34" s="39"/>
    </row>
    <row r="35" spans="1:5" x14ac:dyDescent="0.2">
      <c r="A35" s="38"/>
      <c r="B35" s="30"/>
      <c r="C35" s="30"/>
      <c r="D35" s="30"/>
      <c r="E35" s="39"/>
    </row>
    <row r="36" spans="1:5" x14ac:dyDescent="0.2">
      <c r="A36" s="38"/>
      <c r="B36" s="30"/>
      <c r="C36" s="30"/>
      <c r="D36" s="30"/>
      <c r="E36" s="39"/>
    </row>
    <row r="37" spans="1:5" x14ac:dyDescent="0.2">
      <c r="A37" s="38"/>
      <c r="B37" s="30"/>
      <c r="C37" s="30"/>
      <c r="D37" s="30"/>
      <c r="E37" s="39"/>
    </row>
    <row r="38" spans="1:5" x14ac:dyDescent="0.2">
      <c r="A38" s="38"/>
      <c r="B38" s="30"/>
      <c r="C38" s="30"/>
      <c r="D38" s="30"/>
      <c r="E38" s="39"/>
    </row>
    <row r="39" spans="1:5" x14ac:dyDescent="0.2">
      <c r="A39" s="38"/>
      <c r="B39" s="30"/>
      <c r="C39" s="30"/>
      <c r="D39" s="30"/>
      <c r="E39" s="39"/>
    </row>
    <row r="40" spans="1:5" x14ac:dyDescent="0.2">
      <c r="A40" s="38"/>
      <c r="B40" s="30"/>
      <c r="C40" s="30"/>
      <c r="D40" s="30"/>
      <c r="E40" s="39"/>
    </row>
    <row r="41" spans="1:5" ht="25.5" x14ac:dyDescent="0.2">
      <c r="A41" s="22" t="s">
        <v>29</v>
      </c>
      <c r="B41" s="30"/>
      <c r="C41" s="30"/>
      <c r="D41" s="30"/>
      <c r="E41" s="39"/>
    </row>
    <row r="42" spans="1:5" x14ac:dyDescent="0.2">
      <c r="A42" s="38"/>
      <c r="B42" s="30"/>
      <c r="C42" s="30"/>
      <c r="D42" s="30"/>
      <c r="E42" s="39"/>
    </row>
    <row r="43" spans="1:5" x14ac:dyDescent="0.2">
      <c r="A43" s="38"/>
      <c r="B43" s="30"/>
      <c r="C43" s="30"/>
      <c r="D43" s="30"/>
      <c r="E43" s="39"/>
    </row>
    <row r="44" spans="1:5" x14ac:dyDescent="0.2">
      <c r="A44" s="38"/>
      <c r="B44" s="30"/>
      <c r="C44" s="30"/>
      <c r="D44" s="30"/>
      <c r="E44" s="39"/>
    </row>
    <row r="45" spans="1:5" x14ac:dyDescent="0.2">
      <c r="A45" s="38"/>
      <c r="B45" s="30"/>
      <c r="C45" s="30"/>
      <c r="D45" s="30"/>
      <c r="E45" s="39"/>
    </row>
    <row r="46" spans="1:5" x14ac:dyDescent="0.2">
      <c r="A46" s="40"/>
      <c r="B46" s="26"/>
      <c r="C46" s="26"/>
      <c r="D46" s="26"/>
      <c r="E46" s="41"/>
    </row>
  </sheetData>
  <sortState ref="A20:E25">
    <sortCondition ref="A19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1" sqref="F4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Sheet1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Bevan Sloan</cp:lastModifiedBy>
  <cp:lastPrinted>2015-03-03T03:46:54Z</cp:lastPrinted>
  <dcterms:created xsi:type="dcterms:W3CDTF">2010-10-17T20:59:02Z</dcterms:created>
  <dcterms:modified xsi:type="dcterms:W3CDTF">2015-07-28T02:51:17Z</dcterms:modified>
</cp:coreProperties>
</file>