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05" windowWidth="15600" windowHeight="9495"/>
  </bookViews>
  <sheets>
    <sheet name="Travel" sheetId="1" r:id="rId1"/>
    <sheet name="Hospitality provided" sheetId="2" r:id="rId2"/>
    <sheet name="Gifts and hospitality received" sheetId="4" r:id="rId3"/>
    <sheet name="Other" sheetId="3" r:id="rId4"/>
  </sheets>
  <definedNames>
    <definedName name="_xlnm.Print_Area" localSheetId="1">'Hospitality provided'!$A$1:$E$37</definedName>
    <definedName name="_xlnm.Print_Area" localSheetId="3">Other!$A$1:$E$50</definedName>
  </definedNames>
  <calcPr calcId="145621"/>
</workbook>
</file>

<file path=xl/calcChain.xml><?xml version="1.0" encoding="utf-8"?>
<calcChain xmlns="http://schemas.openxmlformats.org/spreadsheetml/2006/main">
  <c r="B28" i="1" l="1"/>
  <c r="B27" i="1"/>
  <c r="B26" i="1"/>
  <c r="B22" i="3"/>
  <c r="B21" i="3"/>
  <c r="B20" i="3"/>
  <c r="B19" i="3"/>
  <c r="B23" i="2"/>
  <c r="B27" i="2" s="1"/>
  <c r="B30" i="3"/>
  <c r="B29" i="3"/>
  <c r="B28" i="3"/>
  <c r="B27" i="3"/>
  <c r="B26" i="3"/>
  <c r="B25" i="3"/>
  <c r="B36" i="3" l="1"/>
  <c r="C12" i="1"/>
  <c r="C31" i="1"/>
  <c r="C15" i="3"/>
  <c r="B90" i="1" l="1"/>
</calcChain>
</file>

<file path=xl/sharedStrings.xml><?xml version="1.0" encoding="utf-8"?>
<sst xmlns="http://schemas.openxmlformats.org/spreadsheetml/2006/main" count="308" uniqueCount="97">
  <si>
    <t>International Travel</t>
  </si>
  <si>
    <t>Credit Card expenses</t>
  </si>
  <si>
    <t>Date</t>
  </si>
  <si>
    <t>Amount (NZ$)</t>
  </si>
  <si>
    <t>Nature (eg, hotel costs, travel, etc)</t>
  </si>
  <si>
    <t>Location/s</t>
  </si>
  <si>
    <t>non-Credit Card expenses</t>
  </si>
  <si>
    <t xml:space="preserve">Purpose (eg, visiting district offices ...) </t>
  </si>
  <si>
    <t>Domestic Travel</t>
  </si>
  <si>
    <t>Hospitality provided</t>
  </si>
  <si>
    <t xml:space="preserve">Purpose (eg, hosting delegation from ...) </t>
  </si>
  <si>
    <t>Nature</t>
  </si>
  <si>
    <t>Other</t>
  </si>
  <si>
    <t xml:space="preserve">Purpose (eg, farewell for long-serving staff members) </t>
  </si>
  <si>
    <t>Location</t>
  </si>
  <si>
    <t>Total other expenses for the 6-monthly period</t>
  </si>
  <si>
    <t xml:space="preserve">Gifts  </t>
  </si>
  <si>
    <t>Description</t>
  </si>
  <si>
    <t xml:space="preserve">Offered by </t>
  </si>
  <si>
    <t>Estimated value (NZ$)</t>
  </si>
  <si>
    <t>Hospitality</t>
  </si>
  <si>
    <t>Offered by</t>
  </si>
  <si>
    <t xml:space="preserve">Estimated value (NZ$) </t>
  </si>
  <si>
    <t>Name of Chief Executive</t>
  </si>
  <si>
    <t>Disclosure period</t>
  </si>
  <si>
    <t>Non-Credit Card expenses</t>
  </si>
  <si>
    <t>Nature (such as hotel costs, airfares, and taxis)</t>
  </si>
  <si>
    <t xml:space="preserve">Purpose (for example attending conference on...) </t>
  </si>
  <si>
    <t>Amount (NZ$)*</t>
  </si>
  <si>
    <t>* Provide GST-inclusive figures</t>
  </si>
  <si>
    <t>International and domestic travel expenses</t>
  </si>
  <si>
    <t>Name of organisation</t>
  </si>
  <si>
    <t xml:space="preserve">Hospitality provided </t>
  </si>
  <si>
    <t>Total travel expenses 
for the six months</t>
  </si>
  <si>
    <t>Gifts and hospitality*</t>
  </si>
  <si>
    <t>* include items such as meals, tickets to events, gifts from overseas counterparts, travel or accomodation (including that accepted by immediate family members).</t>
  </si>
  <si>
    <t>Total hospitality expenses 
for the six months</t>
  </si>
  <si>
    <t>Total hospitality and gifts received
for the six months</t>
  </si>
  <si>
    <t>Health Quality and Safety Commission</t>
  </si>
  <si>
    <t>Dr Janice Wilson</t>
  </si>
  <si>
    <t>Nil</t>
  </si>
  <si>
    <t>Wellington</t>
  </si>
  <si>
    <t>Car Rental</t>
  </si>
  <si>
    <t>Auckland</t>
  </si>
  <si>
    <t>Air Travel</t>
  </si>
  <si>
    <t>Flight and / or ticket amendment fees</t>
  </si>
  <si>
    <t>Taxi</t>
  </si>
  <si>
    <t>Various</t>
  </si>
  <si>
    <t>Communication</t>
  </si>
  <si>
    <t>To From Airport</t>
  </si>
  <si>
    <t>Accommodation</t>
  </si>
  <si>
    <t>Jan to June 2014</t>
  </si>
  <si>
    <t>England/ Ireland / Scotland</t>
  </si>
  <si>
    <t>Rail</t>
  </si>
  <si>
    <t>Hamilton</t>
  </si>
  <si>
    <t>South Canterbury</t>
  </si>
  <si>
    <t>West Coast</t>
  </si>
  <si>
    <t>Catering</t>
  </si>
  <si>
    <t>Hosting Australian Commission - Hospital Improvement</t>
  </si>
  <si>
    <t xml:space="preserve">Finance Workshop </t>
  </si>
  <si>
    <t>Royal Australasian College of Surgeons</t>
  </si>
  <si>
    <t>Annual Fees</t>
  </si>
  <si>
    <t>Medical Council of New Zealand</t>
  </si>
  <si>
    <t>Workshop</t>
  </si>
  <si>
    <t>Leadership Matters Limited</t>
  </si>
  <si>
    <t>England</t>
  </si>
  <si>
    <t xml:space="preserve">NHS Confederation International </t>
  </si>
  <si>
    <t>Conference</t>
  </si>
  <si>
    <t>Reimbursement Accommodation</t>
  </si>
  <si>
    <t>Reimbursement Meals and Parking</t>
  </si>
  <si>
    <t>Timaru</t>
  </si>
  <si>
    <t>South Canterbury DHB Visit</t>
  </si>
  <si>
    <t>West Coast DHB Visit</t>
  </si>
  <si>
    <t xml:space="preserve">Travel costs for Auckland Board Meeting </t>
  </si>
  <si>
    <t>SSC/ANZSOG/IGPS Applied Learning Seminar</t>
  </si>
  <si>
    <t>Atlas Steering Group Meeting</t>
  </si>
  <si>
    <t>GPNZ Quality Forum</t>
  </si>
  <si>
    <t>Board Orientation</t>
  </si>
  <si>
    <t xml:space="preserve">Roopu Maori - Meet and greet </t>
  </si>
  <si>
    <t>Health Sector Forum &amp; Medication Governance Group Mtg</t>
  </si>
  <si>
    <t>Presenting to the midlands regional DHB board members</t>
  </si>
  <si>
    <t>As above</t>
  </si>
  <si>
    <t>Sydney / Melbourne</t>
  </si>
  <si>
    <t>Air Travel and expenses</t>
  </si>
  <si>
    <t>Auckland regional office visit and meeting with Health Research Council and clinical leads</t>
  </si>
  <si>
    <t>Speaking at Medication Safety expert advisory group</t>
  </si>
  <si>
    <t xml:space="preserve">Auckland regional office visit and Medication safety topic for campaign - discussion </t>
  </si>
  <si>
    <t>Mtg re quality &amp; safety privacy issues</t>
  </si>
  <si>
    <t>Mtg with Ko Awatea and Mtg with CE of Counties Manukau DHB</t>
  </si>
  <si>
    <t>Te Roopu Maori advisory Mtg</t>
  </si>
  <si>
    <t>Mtg with Board Chair &amp; GM planning meeting</t>
  </si>
  <si>
    <t>Institute of Directors</t>
  </si>
  <si>
    <t>Vodafone mobile, calls and Roaming -J Wilson</t>
  </si>
  <si>
    <t>Reimbursement claims Auckland regional office visits</t>
  </si>
  <si>
    <t>Mtgs with Commission for Hospital Improvement, the Australian Commission Safety &amp; Quality and the Clinical Excellence Commission as well as a Mental Health Peer Review Group Mtg</t>
  </si>
  <si>
    <t xml:space="preserve">NHS Confederation Conference in Liverpool.  Mtgs with senior NHS and Department  of Health staff.  Visit to Healthcare Improvement Scotland. Learning exchange on suicide prevention hosted by the University and Thames Valley Health.  International Initiative for Mental Health Leaders .  Manchester -  meetings and workshops. Meeting re Quality Improvement Salford Royal NHS Foundation Trust.  Dublin –The future of Mental Health workshop - the National Mental Health Commission of Australia in partnership with the Mental Health Commission of Canada.  </t>
  </si>
  <si>
    <t>Cancelled Travel (credit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</si>
</sst>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0.00;\(#,##0.00\)"/>
    <numFmt numFmtId="166" formatCode="dd/mm/yy"/>
  </numFmts>
  <fonts count="15" x14ac:knownFonts="1">
    <font>
      <sz val="10"/>
      <color theme="1"/>
      <name val="Arial"/>
      <family val="2"/>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4"/>
      <color indexed="8"/>
      <name val="Arial"/>
      <family val="2"/>
    </font>
    <font>
      <b/>
      <sz val="11"/>
      <color indexed="8"/>
      <name val="Arial"/>
      <family val="2"/>
    </font>
    <font>
      <b/>
      <sz val="10"/>
      <color theme="1"/>
      <name val="Arial"/>
      <family val="2"/>
    </font>
    <font>
      <sz val="14"/>
      <color theme="1"/>
      <name val="Arial"/>
      <family val="2"/>
    </font>
    <font>
      <sz val="10"/>
      <color theme="1"/>
      <name val="Arial"/>
      <family val="2"/>
    </font>
    <font>
      <sz val="10"/>
      <color indexed="8"/>
      <name val="Arial"/>
      <family val="2"/>
    </font>
    <font>
      <sz val="11"/>
      <color rgb="FF1F497D"/>
      <name val="Calibri"/>
      <family val="2"/>
    </font>
    <font>
      <sz val="10"/>
      <color theme="1"/>
      <name val="Calibri"/>
      <family val="2"/>
      <scheme val="minor"/>
    </font>
    <font>
      <sz val="10"/>
      <color theme="1"/>
      <name val="Tahoma"/>
      <family val="2"/>
    </font>
    <font>
      <sz val="10"/>
      <name val="Arial"/>
      <family val="2"/>
    </font>
  </fonts>
  <fills count="6">
    <fill>
      <patternFill patternType="none"/>
    </fill>
    <fill>
      <patternFill patternType="gray125"/>
    </fill>
    <fill>
      <patternFill patternType="solid">
        <fgColor indexed="11"/>
        <bgColor indexed="64"/>
      </patternFill>
    </fill>
    <fill>
      <patternFill patternType="solid">
        <fgColor rgb="FFFFC000"/>
        <bgColor indexed="64"/>
      </patternFill>
    </fill>
    <fill>
      <patternFill patternType="solid">
        <fgColor rgb="FF99CCFF"/>
        <bgColor indexed="64"/>
      </patternFill>
    </fill>
    <fill>
      <patternFill patternType="solid">
        <fgColor rgb="FF00FF00"/>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9" fillId="0" borderId="0" applyFont="0" applyFill="0" applyBorder="0" applyAlignment="0" applyProtection="0"/>
    <xf numFmtId="0" fontId="1" fillId="0" borderId="0"/>
  </cellStyleXfs>
  <cellXfs count="172">
    <xf numFmtId="0" fontId="0" fillId="0" borderId="0" xfId="0"/>
    <xf numFmtId="0" fontId="0" fillId="0" borderId="1" xfId="0" applyBorder="1" applyAlignment="1">
      <alignment wrapText="1"/>
    </xf>
    <xf numFmtId="0" fontId="0" fillId="0" borderId="0" xfId="0" applyAlignment="1">
      <alignment wrapText="1"/>
    </xf>
    <xf numFmtId="0" fontId="2" fillId="0" borderId="2" xfId="0" applyFont="1" applyBorder="1" applyAlignment="1">
      <alignment wrapText="1"/>
    </xf>
    <xf numFmtId="0" fontId="2" fillId="0" borderId="1" xfId="0" applyFont="1" applyBorder="1" applyAlignment="1">
      <alignment wrapText="1"/>
    </xf>
    <xf numFmtId="0" fontId="2" fillId="0" borderId="3" xfId="0" applyFont="1" applyBorder="1" applyAlignment="1">
      <alignment wrapText="1"/>
    </xf>
    <xf numFmtId="0" fontId="2" fillId="0" borderId="0" xfId="0" applyFont="1" applyBorder="1" applyAlignment="1">
      <alignment wrapText="1"/>
    </xf>
    <xf numFmtId="0" fontId="3" fillId="0" borderId="0" xfId="0" applyFont="1" applyFill="1" applyBorder="1" applyAlignment="1">
      <alignment wrapText="1"/>
    </xf>
    <xf numFmtId="0" fontId="3" fillId="4" borderId="0" xfId="0" applyFont="1" applyFill="1" applyBorder="1" applyAlignment="1">
      <alignment wrapText="1"/>
    </xf>
    <xf numFmtId="0" fontId="4" fillId="4" borderId="3" xfId="0" applyFont="1" applyFill="1" applyBorder="1" applyAlignment="1">
      <alignment wrapText="1"/>
    </xf>
    <xf numFmtId="0" fontId="4" fillId="3" borderId="2" xfId="0" applyFont="1" applyFill="1" applyBorder="1" applyAlignment="1">
      <alignment wrapText="1"/>
    </xf>
    <xf numFmtId="0" fontId="4" fillId="3" borderId="3" xfId="0" applyFont="1" applyFill="1" applyBorder="1" applyAlignment="1">
      <alignment wrapText="1"/>
    </xf>
    <xf numFmtId="0" fontId="3" fillId="3" borderId="3" xfId="0" applyFont="1" applyFill="1" applyBorder="1" applyAlignment="1">
      <alignment wrapText="1"/>
    </xf>
    <xf numFmtId="0" fontId="0" fillId="0" borderId="0" xfId="0" applyBorder="1" applyAlignment="1">
      <alignment wrapText="1"/>
    </xf>
    <xf numFmtId="0" fontId="0" fillId="0" borderId="0" xfId="0" applyAlignment="1">
      <alignment vertical="top" wrapText="1"/>
    </xf>
    <xf numFmtId="0" fontId="0" fillId="0" borderId="0" xfId="0" applyFill="1" applyBorder="1" applyAlignment="1">
      <alignment wrapText="1"/>
    </xf>
    <xf numFmtId="0" fontId="0" fillId="5" borderId="2" xfId="0" applyFill="1" applyBorder="1" applyAlignment="1"/>
    <xf numFmtId="0" fontId="2" fillId="0" borderId="4" xfId="0" applyFont="1" applyBorder="1" applyAlignment="1">
      <alignment wrapText="1"/>
    </xf>
    <xf numFmtId="0" fontId="0" fillId="0" borderId="4" xfId="0" applyBorder="1" applyAlignment="1">
      <alignment wrapText="1"/>
    </xf>
    <xf numFmtId="0" fontId="5" fillId="0" borderId="5" xfId="0" applyFont="1" applyBorder="1" applyAlignment="1">
      <alignment vertical="top" wrapText="1"/>
    </xf>
    <xf numFmtId="0" fontId="2" fillId="0" borderId="6" xfId="0" applyFont="1" applyBorder="1" applyAlignment="1">
      <alignment wrapText="1"/>
    </xf>
    <xf numFmtId="0" fontId="2" fillId="0" borderId="8" xfId="0" applyFont="1" applyBorder="1" applyAlignment="1">
      <alignment vertical="top" wrapText="1"/>
    </xf>
    <xf numFmtId="0" fontId="2" fillId="0" borderId="9" xfId="0" applyFont="1" applyBorder="1" applyAlignment="1">
      <alignment wrapText="1"/>
    </xf>
    <xf numFmtId="0" fontId="0" fillId="0" borderId="10" xfId="0" applyBorder="1" applyAlignment="1">
      <alignment vertical="top" wrapText="1"/>
    </xf>
    <xf numFmtId="0" fontId="4" fillId="3" borderId="8" xfId="0" applyFont="1" applyFill="1" applyBorder="1" applyAlignment="1">
      <alignment vertical="top" wrapText="1"/>
    </xf>
    <xf numFmtId="0" fontId="0" fillId="0" borderId="11" xfId="0" applyBorder="1" applyAlignment="1">
      <alignment vertical="top" wrapText="1"/>
    </xf>
    <xf numFmtId="0" fontId="0" fillId="0" borderId="13" xfId="0" applyBorder="1" applyAlignment="1">
      <alignment vertical="top" wrapText="1"/>
    </xf>
    <xf numFmtId="0" fontId="0" fillId="0" borderId="1" xfId="0" applyFont="1" applyBorder="1" applyAlignment="1">
      <alignment wrapText="1"/>
    </xf>
    <xf numFmtId="0" fontId="0" fillId="0" borderId="0" xfId="0" applyFont="1" applyAlignment="1">
      <alignment wrapText="1"/>
    </xf>
    <xf numFmtId="0" fontId="0" fillId="0" borderId="0" xfId="0" applyFont="1"/>
    <xf numFmtId="0" fontId="4" fillId="0" borderId="0" xfId="0" applyFont="1" applyFill="1" applyBorder="1" applyAlignment="1">
      <alignment wrapText="1"/>
    </xf>
    <xf numFmtId="0" fontId="0" fillId="0" borderId="0" xfId="0" applyFont="1" applyBorder="1" applyAlignment="1">
      <alignment wrapText="1"/>
    </xf>
    <xf numFmtId="0" fontId="0" fillId="0" borderId="0" xfId="0" applyFont="1" applyBorder="1"/>
    <xf numFmtId="0" fontId="0" fillId="2" borderId="0" xfId="0" applyFont="1" applyFill="1" applyBorder="1" applyAlignment="1"/>
    <xf numFmtId="0" fontId="0" fillId="2" borderId="0" xfId="0" applyFont="1" applyFill="1" applyBorder="1" applyAlignment="1">
      <alignment wrapText="1"/>
    </xf>
    <xf numFmtId="0" fontId="0" fillId="0" borderId="0" xfId="0" applyFont="1" applyFill="1" applyBorder="1"/>
    <xf numFmtId="0" fontId="0" fillId="0" borderId="0" xfId="0" applyFont="1" applyFill="1" applyBorder="1" applyAlignment="1">
      <alignment wrapText="1"/>
    </xf>
    <xf numFmtId="0" fontId="0" fillId="0" borderId="3" xfId="0" applyFont="1" applyBorder="1" applyAlignment="1">
      <alignment wrapText="1"/>
    </xf>
    <xf numFmtId="0" fontId="0" fillId="0" borderId="6" xfId="0" applyFont="1" applyBorder="1" applyAlignment="1">
      <alignment wrapText="1"/>
    </xf>
    <xf numFmtId="0" fontId="0" fillId="0" borderId="10" xfId="0" applyFont="1" applyBorder="1" applyAlignment="1">
      <alignment wrapText="1"/>
    </xf>
    <xf numFmtId="0" fontId="0" fillId="0" borderId="7" xfId="0" applyFont="1" applyBorder="1" applyAlignment="1">
      <alignment wrapText="1"/>
    </xf>
    <xf numFmtId="0" fontId="0" fillId="0" borderId="13" xfId="0" applyFont="1" applyBorder="1" applyAlignment="1">
      <alignment wrapText="1"/>
    </xf>
    <xf numFmtId="0" fontId="0" fillId="0" borderId="14" xfId="0" applyFont="1" applyBorder="1" applyAlignment="1">
      <alignment wrapText="1"/>
    </xf>
    <xf numFmtId="0" fontId="4" fillId="4" borderId="6" xfId="0" applyFont="1" applyFill="1" applyBorder="1" applyAlignment="1">
      <alignment wrapText="1"/>
    </xf>
    <xf numFmtId="0" fontId="2" fillId="0" borderId="13" xfId="0" applyFont="1" applyBorder="1" applyAlignment="1">
      <alignment wrapText="1"/>
    </xf>
    <xf numFmtId="0" fontId="2" fillId="0" borderId="14" xfId="0" applyFont="1" applyBorder="1" applyAlignment="1">
      <alignment wrapText="1"/>
    </xf>
    <xf numFmtId="0" fontId="2" fillId="0" borderId="8" xfId="0" applyFont="1" applyBorder="1" applyAlignment="1">
      <alignment wrapText="1"/>
    </xf>
    <xf numFmtId="0" fontId="4" fillId="3" borderId="6" xfId="0" applyFont="1" applyFill="1" applyBorder="1" applyAlignment="1">
      <alignment wrapText="1"/>
    </xf>
    <xf numFmtId="0" fontId="4" fillId="3" borderId="9" xfId="0" applyFont="1" applyFill="1" applyBorder="1" applyAlignment="1">
      <alignment wrapText="1"/>
    </xf>
    <xf numFmtId="0" fontId="2" fillId="5" borderId="3" xfId="0" applyFont="1" applyFill="1" applyBorder="1" applyAlignment="1"/>
    <xf numFmtId="0" fontId="0" fillId="5" borderId="3" xfId="0" applyFont="1" applyFill="1" applyBorder="1" applyAlignment="1"/>
    <xf numFmtId="0" fontId="0" fillId="5" borderId="3" xfId="0" applyFont="1" applyFill="1" applyBorder="1" applyAlignment="1">
      <alignment wrapText="1"/>
    </xf>
    <xf numFmtId="0" fontId="0" fillId="5" borderId="6" xfId="0" applyFont="1" applyFill="1" applyBorder="1" applyAlignment="1">
      <alignment wrapText="1"/>
    </xf>
    <xf numFmtId="0" fontId="0" fillId="0" borderId="8" xfId="0" applyFont="1" applyBorder="1" applyAlignment="1">
      <alignment wrapText="1"/>
    </xf>
    <xf numFmtId="0" fontId="0" fillId="0" borderId="2" xfId="0" applyFont="1" applyBorder="1" applyAlignment="1">
      <alignment wrapText="1"/>
    </xf>
    <xf numFmtId="0" fontId="0" fillId="0" borderId="9" xfId="0" applyFont="1" applyBorder="1" applyAlignment="1">
      <alignment wrapText="1"/>
    </xf>
    <xf numFmtId="0" fontId="7" fillId="0" borderId="1" xfId="0" applyFont="1" applyBorder="1" applyAlignment="1">
      <alignment wrapText="1"/>
    </xf>
    <xf numFmtId="0" fontId="4" fillId="4" borderId="5" xfId="0" applyFont="1" applyFill="1" applyBorder="1" applyAlignment="1">
      <alignment vertical="center" wrapText="1" readingOrder="1"/>
    </xf>
    <xf numFmtId="0" fontId="4" fillId="4" borderId="3" xfId="0" applyFont="1" applyFill="1" applyBorder="1" applyAlignment="1">
      <alignment vertical="center" wrapText="1" readingOrder="1"/>
    </xf>
    <xf numFmtId="0" fontId="4" fillId="4" borderId="10" xfId="0" applyFont="1" applyFill="1" applyBorder="1" applyAlignment="1">
      <alignment vertical="center" wrapText="1" readingOrder="1"/>
    </xf>
    <xf numFmtId="0" fontId="4" fillId="4" borderId="0" xfId="0" applyFont="1" applyFill="1" applyBorder="1" applyAlignment="1">
      <alignment vertical="center" wrapText="1" readingOrder="1"/>
    </xf>
    <xf numFmtId="0" fontId="4" fillId="3" borderId="5" xfId="0" applyFont="1" applyFill="1" applyBorder="1" applyAlignment="1">
      <alignment vertical="center" wrapText="1" readingOrder="1"/>
    </xf>
    <xf numFmtId="0" fontId="4" fillId="3" borderId="3" xfId="0" applyFont="1" applyFill="1" applyBorder="1" applyAlignment="1">
      <alignment vertical="center" wrapText="1" readingOrder="1"/>
    </xf>
    <xf numFmtId="0" fontId="6" fillId="5" borderId="8" xfId="0" applyFont="1" applyFill="1" applyBorder="1" applyAlignment="1">
      <alignment vertical="center" wrapText="1" readingOrder="1"/>
    </xf>
    <xf numFmtId="0" fontId="4" fillId="3" borderId="8" xfId="0" applyFont="1" applyFill="1" applyBorder="1" applyAlignment="1">
      <alignment vertical="center" wrapText="1" readingOrder="1"/>
    </xf>
    <xf numFmtId="0" fontId="4" fillId="3" borderId="2" xfId="0" applyFont="1" applyFill="1" applyBorder="1" applyAlignment="1">
      <alignment vertical="center" wrapText="1" readingOrder="1"/>
    </xf>
    <xf numFmtId="0" fontId="6" fillId="5" borderId="5" xfId="0" applyFont="1" applyFill="1" applyBorder="1" applyAlignment="1">
      <alignment vertical="center" wrapText="1" readingOrder="1"/>
    </xf>
    <xf numFmtId="0" fontId="7" fillId="0" borderId="0" xfId="0" applyFont="1" applyBorder="1" applyAlignment="1">
      <alignment wrapText="1"/>
    </xf>
    <xf numFmtId="0" fontId="7" fillId="0" borderId="10" xfId="0" applyFont="1" applyBorder="1" applyAlignment="1">
      <alignment wrapText="1"/>
    </xf>
    <xf numFmtId="0" fontId="7" fillId="0" borderId="7" xfId="0" applyFont="1" applyBorder="1" applyAlignment="1">
      <alignment wrapText="1"/>
    </xf>
    <xf numFmtId="0" fontId="7" fillId="0" borderId="13" xfId="0" applyFont="1" applyBorder="1" applyAlignment="1">
      <alignment wrapText="1"/>
    </xf>
    <xf numFmtId="0" fontId="7" fillId="0" borderId="14" xfId="0" applyFont="1" applyBorder="1" applyAlignment="1">
      <alignment wrapText="1"/>
    </xf>
    <xf numFmtId="0" fontId="7" fillId="0" borderId="0" xfId="0" applyFont="1" applyBorder="1"/>
    <xf numFmtId="0" fontId="7" fillId="0" borderId="0" xfId="0" applyFont="1" applyFill="1" applyBorder="1"/>
    <xf numFmtId="0" fontId="0" fillId="2" borderId="7" xfId="0" applyFont="1" applyFill="1" applyBorder="1" applyAlignment="1">
      <alignment wrapText="1"/>
    </xf>
    <xf numFmtId="0" fontId="6" fillId="2" borderId="10" xfId="0" applyFont="1" applyFill="1" applyBorder="1" applyAlignment="1">
      <alignment vertical="center" wrapText="1" readingOrder="1"/>
    </xf>
    <xf numFmtId="0" fontId="0" fillId="0" borderId="3" xfId="0" applyFont="1" applyBorder="1" applyAlignment="1">
      <alignment vertical="center" wrapText="1" readingOrder="1"/>
    </xf>
    <xf numFmtId="0" fontId="4" fillId="0" borderId="10" xfId="0" applyFont="1" applyFill="1" applyBorder="1" applyAlignment="1">
      <alignment vertical="center" wrapText="1" readingOrder="1"/>
    </xf>
    <xf numFmtId="0" fontId="2" fillId="0" borderId="0" xfId="0" applyFont="1" applyBorder="1" applyAlignment="1">
      <alignment vertical="center" wrapText="1" readingOrder="1"/>
    </xf>
    <xf numFmtId="0" fontId="4" fillId="0" borderId="0" xfId="0" applyFont="1" applyFill="1" applyBorder="1" applyAlignment="1">
      <alignment vertical="center" wrapText="1" readingOrder="1"/>
    </xf>
    <xf numFmtId="0" fontId="4" fillId="0" borderId="15" xfId="0" applyFont="1" applyFill="1" applyBorder="1" applyAlignment="1">
      <alignment vertical="center" wrapText="1" readingOrder="1"/>
    </xf>
    <xf numFmtId="0" fontId="2" fillId="0" borderId="15" xfId="0" applyFont="1" applyBorder="1" applyAlignment="1">
      <alignment vertical="center" wrapText="1" readingOrder="1"/>
    </xf>
    <xf numFmtId="0" fontId="5" fillId="0" borderId="15" xfId="0" applyFont="1" applyBorder="1" applyAlignment="1">
      <alignment vertical="center" wrapText="1" readingOrder="1"/>
    </xf>
    <xf numFmtId="0" fontId="2" fillId="0" borderId="0" xfId="0" applyFont="1" applyFill="1" applyBorder="1" applyAlignment="1">
      <alignment vertical="center" wrapText="1" readingOrder="1"/>
    </xf>
    <xf numFmtId="0" fontId="5" fillId="0" borderId="9" xfId="0" applyFont="1" applyBorder="1" applyAlignment="1">
      <alignment vertical="center" wrapText="1" readingOrder="1"/>
    </xf>
    <xf numFmtId="0" fontId="2" fillId="0" borderId="3" xfId="0" applyFont="1" applyBorder="1" applyAlignment="1">
      <alignment vertical="center" wrapText="1" readingOrder="1"/>
    </xf>
    <xf numFmtId="0" fontId="4" fillId="0" borderId="16" xfId="0" applyFont="1" applyFill="1" applyBorder="1" applyAlignment="1">
      <alignment vertical="center" wrapText="1" readingOrder="1"/>
    </xf>
    <xf numFmtId="0" fontId="2" fillId="0" borderId="15" xfId="0" applyFont="1" applyFill="1" applyBorder="1" applyAlignment="1">
      <alignment vertical="center" wrapText="1" readingOrder="1"/>
    </xf>
    <xf numFmtId="14" fontId="2" fillId="0" borderId="0" xfId="0" applyNumberFormat="1" applyFont="1" applyFill="1" applyBorder="1" applyAlignment="1">
      <alignment wrapText="1"/>
    </xf>
    <xf numFmtId="14" fontId="2" fillId="0" borderId="7" xfId="0" applyNumberFormat="1" applyFont="1" applyFill="1" applyBorder="1" applyAlignment="1">
      <alignment wrapText="1"/>
    </xf>
    <xf numFmtId="14" fontId="2" fillId="0" borderId="15" xfId="0" applyNumberFormat="1" applyFont="1" applyBorder="1" applyAlignment="1">
      <alignment wrapText="1"/>
    </xf>
    <xf numFmtId="14" fontId="2" fillId="0" borderId="16" xfId="0" applyNumberFormat="1" applyFont="1" applyBorder="1" applyAlignment="1">
      <alignment wrapText="1"/>
    </xf>
    <xf numFmtId="14" fontId="2" fillId="0" borderId="15" xfId="0" applyNumberFormat="1" applyFont="1" applyBorder="1" applyAlignment="1">
      <alignment vertical="center" wrapText="1" readingOrder="1"/>
    </xf>
    <xf numFmtId="17" fontId="0" fillId="0" borderId="10" xfId="0" applyNumberFormat="1" applyFont="1" applyBorder="1" applyAlignment="1">
      <alignment wrapText="1"/>
    </xf>
    <xf numFmtId="0" fontId="10" fillId="0" borderId="0" xfId="0" applyFont="1" applyBorder="1" applyAlignment="1">
      <alignment wrapText="1"/>
    </xf>
    <xf numFmtId="43" fontId="0" fillId="0" borderId="0" xfId="1" applyFont="1" applyBorder="1" applyAlignment="1">
      <alignment wrapText="1"/>
    </xf>
    <xf numFmtId="14" fontId="0" fillId="0" borderId="10" xfId="0" applyNumberFormat="1" applyFont="1" applyBorder="1" applyAlignment="1">
      <alignment wrapText="1"/>
    </xf>
    <xf numFmtId="43" fontId="4" fillId="4" borderId="3" xfId="0" applyNumberFormat="1" applyFont="1" applyFill="1" applyBorder="1" applyAlignment="1">
      <alignment wrapText="1"/>
    </xf>
    <xf numFmtId="14" fontId="0" fillId="0" borderId="10" xfId="0" applyNumberFormat="1" applyFont="1" applyFill="1" applyBorder="1" applyAlignment="1">
      <alignment wrapText="1"/>
    </xf>
    <xf numFmtId="0" fontId="0" fillId="0" borderId="0" xfId="0" applyBorder="1" applyAlignment="1">
      <alignment vertical="top" wrapText="1"/>
    </xf>
    <xf numFmtId="43" fontId="2" fillId="2" borderId="0" xfId="0" applyNumberFormat="1" applyFont="1" applyFill="1" applyBorder="1" applyAlignment="1"/>
    <xf numFmtId="0" fontId="2" fillId="0" borderId="3" xfId="0" applyFont="1" applyBorder="1" applyAlignment="1">
      <alignment horizontal="right" vertical="center" wrapText="1" readingOrder="1"/>
    </xf>
    <xf numFmtId="0" fontId="2" fillId="0" borderId="0" xfId="0" applyFont="1" applyBorder="1" applyAlignment="1">
      <alignment horizontal="right" vertical="center" wrapText="1" readingOrder="1"/>
    </xf>
    <xf numFmtId="14" fontId="2" fillId="0" borderId="15" xfId="0" applyNumberFormat="1" applyFont="1" applyFill="1" applyBorder="1" applyAlignment="1">
      <alignment horizontal="right" vertical="center" wrapText="1" readingOrder="1"/>
    </xf>
    <xf numFmtId="0" fontId="3" fillId="4" borderId="0" xfId="0" applyFont="1" applyFill="1" applyBorder="1" applyAlignment="1">
      <alignment horizontal="right" wrapText="1" readingOrder="1"/>
    </xf>
    <xf numFmtId="0" fontId="3" fillId="4" borderId="7" xfId="0" applyFont="1" applyFill="1" applyBorder="1" applyAlignment="1">
      <alignment horizontal="right" wrapText="1" readingOrder="1"/>
    </xf>
    <xf numFmtId="0" fontId="2" fillId="0" borderId="2" xfId="0" applyFont="1" applyBorder="1" applyAlignment="1">
      <alignment horizontal="right" wrapText="1" readingOrder="1"/>
    </xf>
    <xf numFmtId="0" fontId="2" fillId="0" borderId="9" xfId="0" applyFont="1" applyBorder="1" applyAlignment="1">
      <alignment horizontal="right" wrapText="1" readingOrder="1"/>
    </xf>
    <xf numFmtId="0" fontId="0" fillId="0" borderId="0" xfId="0" applyBorder="1" applyAlignment="1">
      <alignment horizontal="right" wrapText="1" readingOrder="1"/>
    </xf>
    <xf numFmtId="0" fontId="0" fillId="0" borderId="7" xfId="0" applyBorder="1" applyAlignment="1">
      <alignment horizontal="right" wrapText="1" readingOrder="1"/>
    </xf>
    <xf numFmtId="0" fontId="0" fillId="0" borderId="0" xfId="0" applyFont="1" applyFill="1" applyBorder="1" applyAlignment="1">
      <alignment horizontal="right" wrapText="1" readingOrder="1"/>
    </xf>
    <xf numFmtId="0" fontId="0" fillId="0" borderId="7" xfId="0" applyFont="1" applyBorder="1" applyAlignment="1">
      <alignment horizontal="right" wrapText="1" readingOrder="1"/>
    </xf>
    <xf numFmtId="0" fontId="3" fillId="4" borderId="3" xfId="0" applyFont="1" applyFill="1" applyBorder="1" applyAlignment="1">
      <alignment horizontal="right" wrapText="1" readingOrder="1"/>
    </xf>
    <xf numFmtId="0" fontId="3" fillId="4" borderId="6" xfId="0" applyFont="1" applyFill="1" applyBorder="1" applyAlignment="1">
      <alignment horizontal="right" wrapText="1" readingOrder="1"/>
    </xf>
    <xf numFmtId="0" fontId="3" fillId="3" borderId="3" xfId="0" applyFont="1" applyFill="1" applyBorder="1" applyAlignment="1">
      <alignment horizontal="right" wrapText="1" readingOrder="1"/>
    </xf>
    <xf numFmtId="0" fontId="3" fillId="3" borderId="6" xfId="0" applyFont="1" applyFill="1" applyBorder="1" applyAlignment="1">
      <alignment horizontal="right" wrapText="1" readingOrder="1"/>
    </xf>
    <xf numFmtId="0" fontId="0" fillId="0" borderId="0" xfId="0" applyFont="1" applyBorder="1" applyAlignment="1">
      <alignment horizontal="right" wrapText="1" readingOrder="1"/>
    </xf>
    <xf numFmtId="0" fontId="3" fillId="3" borderId="2" xfId="0" applyFont="1" applyFill="1" applyBorder="1" applyAlignment="1">
      <alignment horizontal="right" wrapText="1" readingOrder="1"/>
    </xf>
    <xf numFmtId="0" fontId="3" fillId="3" borderId="9" xfId="0" applyFont="1" applyFill="1" applyBorder="1" applyAlignment="1">
      <alignment horizontal="right" wrapText="1" readingOrder="1"/>
    </xf>
    <xf numFmtId="0" fontId="0" fillId="5" borderId="2" xfId="0" applyFill="1" applyBorder="1" applyAlignment="1">
      <alignment horizontal="right" wrapText="1" readingOrder="1"/>
    </xf>
    <xf numFmtId="0" fontId="0" fillId="5" borderId="9" xfId="0" applyFill="1" applyBorder="1" applyAlignment="1">
      <alignment horizontal="right" wrapText="1" readingOrder="1"/>
    </xf>
    <xf numFmtId="0" fontId="0" fillId="0" borderId="4" xfId="0" applyBorder="1" applyAlignment="1">
      <alignment horizontal="right" wrapText="1" readingOrder="1"/>
    </xf>
    <xf numFmtId="0" fontId="0" fillId="0" borderId="12" xfId="0" applyBorder="1" applyAlignment="1">
      <alignment horizontal="right" wrapText="1" readingOrder="1"/>
    </xf>
    <xf numFmtId="0" fontId="0" fillId="0" borderId="1" xfId="0" applyBorder="1" applyAlignment="1">
      <alignment horizontal="right" wrapText="1" readingOrder="1"/>
    </xf>
    <xf numFmtId="0" fontId="0" fillId="0" borderId="14" xfId="0" applyBorder="1" applyAlignment="1">
      <alignment horizontal="right" wrapText="1" readingOrder="1"/>
    </xf>
    <xf numFmtId="0" fontId="0" fillId="0" borderId="0" xfId="0" applyAlignment="1">
      <alignment horizontal="right" wrapText="1" readingOrder="1"/>
    </xf>
    <xf numFmtId="164" fontId="0" fillId="0" borderId="0" xfId="0" applyNumberFormat="1" applyAlignment="1">
      <alignment wrapText="1"/>
    </xf>
    <xf numFmtId="43" fontId="3" fillId="3" borderId="2" xfId="0" applyNumberFormat="1" applyFont="1" applyFill="1" applyBorder="1" applyAlignment="1">
      <alignment wrapText="1"/>
    </xf>
    <xf numFmtId="43" fontId="3" fillId="4" borderId="3" xfId="0" applyNumberFormat="1" applyFont="1" applyFill="1" applyBorder="1" applyAlignment="1">
      <alignment wrapText="1"/>
    </xf>
    <xf numFmtId="43" fontId="0" fillId="0" borderId="0" xfId="0" applyNumberFormat="1" applyAlignment="1">
      <alignment wrapText="1"/>
    </xf>
    <xf numFmtId="43" fontId="0" fillId="0" borderId="0" xfId="0" applyNumberFormat="1" applyFont="1"/>
    <xf numFmtId="43" fontId="0" fillId="0" borderId="0" xfId="0" applyNumberFormat="1" applyAlignment="1">
      <alignment horizontal="right" wrapText="1" readingOrder="1"/>
    </xf>
    <xf numFmtId="164" fontId="3" fillId="5" borderId="2" xfId="1" applyNumberFormat="1" applyFont="1" applyFill="1" applyBorder="1" applyAlignment="1"/>
    <xf numFmtId="0" fontId="0" fillId="0" borderId="8" xfId="0" applyFont="1" applyBorder="1" applyAlignment="1">
      <alignment vertical="center" wrapText="1" readingOrder="1"/>
    </xf>
    <xf numFmtId="0" fontId="0" fillId="0" borderId="2" xfId="0" applyFont="1" applyBorder="1" applyAlignment="1">
      <alignment vertical="center" wrapText="1" readingOrder="1"/>
    </xf>
    <xf numFmtId="0" fontId="0" fillId="0" borderId="9" xfId="0" applyFont="1" applyBorder="1" applyAlignment="1">
      <alignment vertical="center" wrapText="1" readingOrder="1"/>
    </xf>
    <xf numFmtId="0" fontId="7" fillId="0" borderId="10" xfId="0" applyFont="1" applyBorder="1" applyAlignment="1">
      <alignment horizontal="center" wrapText="1"/>
    </xf>
    <xf numFmtId="0" fontId="7" fillId="0" borderId="10" xfId="0" applyFont="1" applyBorder="1" applyAlignment="1">
      <alignment horizontal="center" vertical="center" wrapText="1"/>
    </xf>
    <xf numFmtId="0" fontId="11" fillId="0" borderId="0" xfId="0" applyFont="1" applyAlignment="1">
      <alignment vertical="center"/>
    </xf>
    <xf numFmtId="14" fontId="0" fillId="0" borderId="10" xfId="0" applyNumberFormat="1" applyFont="1" applyFill="1" applyBorder="1" applyAlignment="1">
      <alignment horizontal="center" wrapText="1"/>
    </xf>
    <xf numFmtId="14" fontId="0" fillId="0" borderId="10" xfId="0" applyNumberFormat="1" applyFont="1" applyFill="1" applyBorder="1"/>
    <xf numFmtId="0" fontId="0" fillId="0" borderId="7" xfId="0" applyFont="1" applyFill="1" applyBorder="1" applyAlignment="1">
      <alignment horizontal="right" wrapText="1" readingOrder="1"/>
    </xf>
    <xf numFmtId="14" fontId="0" fillId="0" borderId="10" xfId="0" applyNumberFormat="1" applyFont="1" applyBorder="1"/>
    <xf numFmtId="14" fontId="12" fillId="0" borderId="10" xfId="2" applyNumberFormat="1" applyFont="1" applyBorder="1"/>
    <xf numFmtId="0" fontId="0" fillId="0" borderId="7" xfId="0" applyFont="1" applyBorder="1" applyAlignment="1">
      <alignment horizontal="right" readingOrder="1"/>
    </xf>
    <xf numFmtId="165" fontId="0" fillId="0" borderId="0" xfId="1" applyNumberFormat="1" applyFont="1" applyBorder="1" applyAlignment="1">
      <alignment wrapText="1"/>
    </xf>
    <xf numFmtId="14" fontId="12" fillId="0" borderId="0" xfId="2" applyNumberFormat="1" applyFont="1" applyBorder="1"/>
    <xf numFmtId="14" fontId="0" fillId="0" borderId="0" xfId="0" applyNumberFormat="1" applyFont="1" applyBorder="1"/>
    <xf numFmtId="14" fontId="12" fillId="0" borderId="0" xfId="2" applyNumberFormat="1" applyFont="1"/>
    <xf numFmtId="0" fontId="0" fillId="0" borderId="0" xfId="0" applyFont="1" applyBorder="1" applyAlignment="1">
      <alignment horizontal="right" vertical="center" wrapText="1"/>
    </xf>
    <xf numFmtId="165" fontId="0" fillId="0" borderId="0" xfId="1" applyNumberFormat="1" applyFont="1" applyFill="1" applyBorder="1" applyAlignment="1">
      <alignment wrapText="1"/>
    </xf>
    <xf numFmtId="165" fontId="12" fillId="0" borderId="0" xfId="1" applyNumberFormat="1" applyFont="1"/>
    <xf numFmtId="166" fontId="1" fillId="0" borderId="0" xfId="2" applyNumberFormat="1" applyFill="1"/>
    <xf numFmtId="14" fontId="0" fillId="0" borderId="10" xfId="0" applyNumberFormat="1" applyBorder="1" applyAlignment="1">
      <alignment vertical="top" wrapText="1"/>
    </xf>
    <xf numFmtId="14" fontId="7" fillId="0" borderId="10" xfId="0" applyNumberFormat="1" applyFont="1" applyBorder="1" applyAlignment="1">
      <alignment horizontal="center" vertical="center" wrapText="1"/>
    </xf>
    <xf numFmtId="17" fontId="0" fillId="0" borderId="10" xfId="0" applyNumberFormat="1" applyFont="1" applyBorder="1" applyAlignment="1">
      <alignment horizontal="right" wrapText="1"/>
    </xf>
    <xf numFmtId="14" fontId="0" fillId="0" borderId="0" xfId="0" applyNumberFormat="1" applyFont="1" applyFill="1" applyBorder="1"/>
    <xf numFmtId="0" fontId="13" fillId="0" borderId="0" xfId="0" applyFont="1"/>
    <xf numFmtId="0" fontId="0" fillId="0" borderId="0" xfId="0" applyFont="1" applyAlignment="1">
      <alignment vertical="center" wrapText="1"/>
    </xf>
    <xf numFmtId="0" fontId="14" fillId="0" borderId="0" xfId="0" applyFont="1" applyFill="1" applyBorder="1" applyAlignment="1">
      <alignment wrapText="1"/>
    </xf>
    <xf numFmtId="0" fontId="5" fillId="0" borderId="8" xfId="0" applyFont="1" applyFill="1" applyBorder="1" applyAlignment="1">
      <alignment horizontal="center" vertical="center" wrapText="1" readingOrder="1"/>
    </xf>
    <xf numFmtId="0" fontId="8" fillId="0" borderId="2" xfId="0" applyFont="1" applyBorder="1" applyAlignment="1">
      <alignment horizontal="center" vertical="center" wrapText="1" readingOrder="1"/>
    </xf>
    <xf numFmtId="0" fontId="8" fillId="0" borderId="9" xfId="0" applyFont="1" applyBorder="1" applyAlignment="1">
      <alignment horizontal="center" vertical="center" wrapText="1" readingOrder="1"/>
    </xf>
    <xf numFmtId="0" fontId="5" fillId="0" borderId="8"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5" fillId="0" borderId="10" xfId="0" applyFont="1" applyFill="1" applyBorder="1" applyAlignment="1">
      <alignment horizontal="center" vertical="center" wrapText="1" readingOrder="1"/>
    </xf>
    <xf numFmtId="0" fontId="8" fillId="0" borderId="0" xfId="0" applyFont="1" applyBorder="1" applyAlignment="1">
      <alignment horizontal="center" vertical="center" wrapText="1" readingOrder="1"/>
    </xf>
    <xf numFmtId="0" fontId="8" fillId="0" borderId="7" xfId="0" applyFont="1" applyBorder="1" applyAlignment="1">
      <alignment horizontal="center" vertical="center" wrapText="1" readingOrder="1"/>
    </xf>
    <xf numFmtId="0" fontId="4" fillId="0" borderId="8" xfId="0" applyFont="1" applyFill="1" applyBorder="1" applyAlignment="1">
      <alignment horizontal="center" vertical="center" wrapText="1" readingOrder="1"/>
    </xf>
    <xf numFmtId="0" fontId="0" fillId="0" borderId="2" xfId="0" applyBorder="1" applyAlignment="1">
      <alignment horizontal="center" vertical="center" wrapText="1"/>
    </xf>
    <xf numFmtId="0" fontId="0" fillId="0" borderId="9" xfId="0" applyBorder="1" applyAlignment="1">
      <alignment horizontal="center" vertical="center" wrapText="1"/>
    </xf>
  </cellXfs>
  <cellStyles count="3">
    <cellStyle name="Comma" xfId="1" builtinId="3"/>
    <cellStyle name="Normal" xfId="0" builtinId="0"/>
    <cellStyle name="Normal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8"/>
  <sheetViews>
    <sheetView tabSelected="1" zoomScale="80" zoomScaleNormal="80" workbookViewId="0"/>
  </sheetViews>
  <sheetFormatPr defaultColWidth="9.140625" defaultRowHeight="12.75" x14ac:dyDescent="0.2"/>
  <cols>
    <col min="1" max="1" width="23.85546875" style="14" customWidth="1"/>
    <col min="2" max="2" width="23.140625" style="2" customWidth="1"/>
    <col min="3" max="3" width="43" style="2" customWidth="1"/>
    <col min="4" max="4" width="27.140625" style="125" customWidth="1"/>
    <col min="5" max="5" width="28.140625" style="125" customWidth="1"/>
    <col min="6" max="8" width="9.140625" style="2"/>
    <col min="9" max="9" width="12.42578125" style="2" bestFit="1" customWidth="1"/>
    <col min="10" max="16384" width="9.140625" style="2"/>
  </cols>
  <sheetData>
    <row r="1" spans="1:5" s="6" customFormat="1" ht="36" customHeight="1" x14ac:dyDescent="0.2">
      <c r="A1" s="84" t="s">
        <v>31</v>
      </c>
      <c r="B1" s="78" t="s">
        <v>38</v>
      </c>
      <c r="C1" s="85"/>
      <c r="D1" s="101"/>
      <c r="E1" s="102"/>
    </row>
    <row r="2" spans="1:5" s="6" customFormat="1" ht="35.25" customHeight="1" x14ac:dyDescent="0.2">
      <c r="A2" s="86" t="s">
        <v>23</v>
      </c>
      <c r="B2" s="87" t="s">
        <v>39</v>
      </c>
      <c r="C2" s="80" t="s">
        <v>24</v>
      </c>
      <c r="D2" s="103">
        <v>41640</v>
      </c>
      <c r="E2" s="103">
        <v>41820</v>
      </c>
    </row>
    <row r="3" spans="1:5" s="6" customFormat="1" ht="35.25" customHeight="1" x14ac:dyDescent="0.2">
      <c r="A3" s="160" t="s">
        <v>30</v>
      </c>
      <c r="B3" s="161"/>
      <c r="C3" s="161"/>
      <c r="D3" s="161"/>
      <c r="E3" s="162"/>
    </row>
    <row r="4" spans="1:5" s="7" customFormat="1" ht="31.5" x14ac:dyDescent="0.2">
      <c r="A4" s="59" t="s">
        <v>0</v>
      </c>
      <c r="B4" s="60" t="s">
        <v>1</v>
      </c>
      <c r="C4" s="8"/>
      <c r="D4" s="104"/>
      <c r="E4" s="105"/>
    </row>
    <row r="5" spans="1:5" s="6" customFormat="1" ht="25.5" x14ac:dyDescent="0.2">
      <c r="A5" s="21" t="s">
        <v>2</v>
      </c>
      <c r="B5" s="3" t="s">
        <v>28</v>
      </c>
      <c r="C5" s="3" t="s">
        <v>27</v>
      </c>
      <c r="D5" s="106" t="s">
        <v>26</v>
      </c>
      <c r="E5" s="107" t="s">
        <v>5</v>
      </c>
    </row>
    <row r="6" spans="1:5" x14ac:dyDescent="0.2">
      <c r="A6" s="23"/>
      <c r="B6" s="13"/>
      <c r="C6" s="13"/>
      <c r="D6" s="108"/>
      <c r="E6" s="109"/>
    </row>
    <row r="7" spans="1:5" x14ac:dyDescent="0.2">
      <c r="A7" s="23"/>
      <c r="B7" s="13"/>
      <c r="C7" s="13"/>
      <c r="D7" s="108"/>
      <c r="E7" s="109"/>
    </row>
    <row r="8" spans="1:5" x14ac:dyDescent="0.2">
      <c r="A8" s="139"/>
      <c r="B8" s="95"/>
      <c r="C8" s="31"/>
      <c r="D8" s="110"/>
      <c r="E8" s="111"/>
    </row>
    <row r="9" spans="1:5" ht="51" x14ac:dyDescent="0.2">
      <c r="A9" s="98">
        <v>41723</v>
      </c>
      <c r="B9" s="95">
        <v>221.72</v>
      </c>
      <c r="C9" s="36" t="s">
        <v>94</v>
      </c>
      <c r="D9" s="110" t="s">
        <v>50</v>
      </c>
      <c r="E9" s="111" t="s">
        <v>82</v>
      </c>
    </row>
    <row r="10" spans="1:5" x14ac:dyDescent="0.2">
      <c r="A10" s="23"/>
      <c r="B10" s="13"/>
      <c r="C10" s="13"/>
      <c r="D10" s="108"/>
      <c r="E10" s="109"/>
    </row>
    <row r="11" spans="1:5" ht="12" customHeight="1" x14ac:dyDescent="0.2">
      <c r="A11" s="23"/>
      <c r="B11" s="13"/>
      <c r="C11" s="13"/>
      <c r="D11" s="108"/>
      <c r="E11" s="109"/>
    </row>
    <row r="12" spans="1:5" s="7" customFormat="1" ht="31.5" x14ac:dyDescent="0.2">
      <c r="A12" s="57" t="s">
        <v>0</v>
      </c>
      <c r="B12" s="58" t="s">
        <v>25</v>
      </c>
      <c r="C12" s="128">
        <f>SUM(B8:B9)</f>
        <v>221.72</v>
      </c>
      <c r="D12" s="112"/>
      <c r="E12" s="113"/>
    </row>
    <row r="13" spans="1:5" s="6" customFormat="1" x14ac:dyDescent="0.2">
      <c r="A13" s="21" t="s">
        <v>2</v>
      </c>
      <c r="B13" s="3" t="s">
        <v>28</v>
      </c>
      <c r="C13" s="3"/>
      <c r="D13" s="106"/>
      <c r="E13" s="107"/>
    </row>
    <row r="14" spans="1:5" x14ac:dyDescent="0.2">
      <c r="A14" s="23"/>
      <c r="B14" s="13"/>
      <c r="C14" s="13"/>
      <c r="D14" s="108"/>
      <c r="E14" s="109"/>
    </row>
    <row r="15" spans="1:5" ht="51" x14ac:dyDescent="0.2">
      <c r="A15" s="98">
        <v>41723</v>
      </c>
      <c r="B15" s="95">
        <v>286.3</v>
      </c>
      <c r="C15" s="36" t="s">
        <v>94</v>
      </c>
      <c r="D15" s="108" t="s">
        <v>44</v>
      </c>
      <c r="E15" s="111" t="s">
        <v>82</v>
      </c>
    </row>
    <row r="16" spans="1:5" ht="15" x14ac:dyDescent="0.25">
      <c r="A16" s="152">
        <v>41724</v>
      </c>
      <c r="B16" s="95">
        <v>741.7</v>
      </c>
      <c r="C16" s="36" t="s">
        <v>81</v>
      </c>
      <c r="D16" s="108" t="s">
        <v>50</v>
      </c>
      <c r="E16" s="111" t="s">
        <v>82</v>
      </c>
    </row>
    <row r="17" spans="1:5" ht="15" x14ac:dyDescent="0.25">
      <c r="A17" s="152">
        <v>41727</v>
      </c>
      <c r="B17" s="95">
        <v>326.25</v>
      </c>
      <c r="C17" s="36" t="s">
        <v>81</v>
      </c>
      <c r="D17" s="108" t="s">
        <v>44</v>
      </c>
      <c r="E17" s="111" t="s">
        <v>82</v>
      </c>
    </row>
    <row r="18" spans="1:5" ht="183" customHeight="1" x14ac:dyDescent="0.2">
      <c r="A18" s="153">
        <v>41787</v>
      </c>
      <c r="B18" s="95">
        <v>8418</v>
      </c>
      <c r="C18" s="158" t="s">
        <v>95</v>
      </c>
      <c r="D18" s="108" t="s">
        <v>83</v>
      </c>
      <c r="E18" s="109" t="s">
        <v>52</v>
      </c>
    </row>
    <row r="19" spans="1:5" x14ac:dyDescent="0.2">
      <c r="A19" s="153">
        <v>41787</v>
      </c>
      <c r="B19" s="95">
        <v>1001</v>
      </c>
      <c r="C19" s="15" t="s">
        <v>81</v>
      </c>
      <c r="D19" s="108" t="s">
        <v>50</v>
      </c>
      <c r="E19" s="109" t="s">
        <v>52</v>
      </c>
    </row>
    <row r="20" spans="1:5" x14ac:dyDescent="0.2">
      <c r="A20" s="153">
        <v>41787</v>
      </c>
      <c r="B20" s="95">
        <v>949.29</v>
      </c>
      <c r="C20" s="15" t="s">
        <v>81</v>
      </c>
      <c r="D20" s="108" t="s">
        <v>53</v>
      </c>
      <c r="E20" s="109" t="s">
        <v>52</v>
      </c>
    </row>
    <row r="21" spans="1:5" x14ac:dyDescent="0.2">
      <c r="A21" s="23"/>
      <c r="B21" s="95"/>
      <c r="C21" s="13"/>
      <c r="D21" s="108"/>
      <c r="E21" s="109"/>
    </row>
    <row r="22" spans="1:5" x14ac:dyDescent="0.2">
      <c r="A22" s="23"/>
      <c r="B22" s="13"/>
      <c r="C22" s="13"/>
      <c r="D22" s="108"/>
      <c r="E22" s="109"/>
    </row>
    <row r="23" spans="1:5" s="7" customFormat="1" ht="31.5" x14ac:dyDescent="0.2">
      <c r="A23" s="61" t="s">
        <v>8</v>
      </c>
      <c r="B23" s="62" t="s">
        <v>1</v>
      </c>
      <c r="C23" s="12">
        <v>0</v>
      </c>
      <c r="D23" s="114"/>
      <c r="E23" s="115"/>
    </row>
    <row r="24" spans="1:5" s="6" customFormat="1" ht="25.5" customHeight="1" x14ac:dyDescent="0.2">
      <c r="A24" s="21" t="s">
        <v>2</v>
      </c>
      <c r="B24" s="3" t="s">
        <v>28</v>
      </c>
      <c r="C24" s="3" t="s">
        <v>7</v>
      </c>
      <c r="D24" s="106" t="s">
        <v>4</v>
      </c>
      <c r="E24" s="107" t="s">
        <v>5</v>
      </c>
    </row>
    <row r="25" spans="1:5" x14ac:dyDescent="0.2">
      <c r="A25" s="23"/>
      <c r="B25" s="13"/>
      <c r="C25" s="13"/>
      <c r="D25" s="108"/>
      <c r="E25" s="109"/>
    </row>
    <row r="26" spans="1:5" ht="25.5" x14ac:dyDescent="0.2">
      <c r="A26" s="96">
        <v>41738</v>
      </c>
      <c r="B26" s="150">
        <f>132.61*1.15</f>
        <v>152.50149999999999</v>
      </c>
      <c r="C26" s="15" t="s">
        <v>93</v>
      </c>
      <c r="D26" s="116" t="s">
        <v>68</v>
      </c>
      <c r="E26" s="111" t="s">
        <v>43</v>
      </c>
    </row>
    <row r="27" spans="1:5" ht="25.5" x14ac:dyDescent="0.2">
      <c r="A27" s="96">
        <v>74636</v>
      </c>
      <c r="B27" s="150">
        <f>112.18*1.15</f>
        <v>129.00700000000001</v>
      </c>
      <c r="C27" s="15" t="s">
        <v>93</v>
      </c>
      <c r="D27" s="116" t="s">
        <v>69</v>
      </c>
      <c r="E27" s="111" t="s">
        <v>43</v>
      </c>
    </row>
    <row r="28" spans="1:5" ht="25.5" x14ac:dyDescent="0.2">
      <c r="A28" s="96">
        <v>74636</v>
      </c>
      <c r="B28" s="150">
        <f>178.24*1.15</f>
        <v>204.976</v>
      </c>
      <c r="C28" s="15" t="s">
        <v>93</v>
      </c>
      <c r="D28" s="116" t="s">
        <v>68</v>
      </c>
      <c r="E28" s="111" t="s">
        <v>43</v>
      </c>
    </row>
    <row r="29" spans="1:5" x14ac:dyDescent="0.2">
      <c r="A29" s="23"/>
      <c r="B29" s="13"/>
      <c r="C29" s="13"/>
      <c r="D29" s="108"/>
      <c r="E29" s="109"/>
    </row>
    <row r="30" spans="1:5" x14ac:dyDescent="0.2">
      <c r="A30" s="23"/>
      <c r="B30" s="13"/>
      <c r="C30" s="13"/>
      <c r="D30" s="108"/>
      <c r="E30" s="109"/>
    </row>
    <row r="31" spans="1:5" s="7" customFormat="1" ht="30" customHeight="1" x14ac:dyDescent="0.25">
      <c r="A31" s="24" t="s">
        <v>8</v>
      </c>
      <c r="B31" s="10" t="s">
        <v>6</v>
      </c>
      <c r="C31" s="127">
        <f>SUM(B26:B28)</f>
        <v>486.48450000000003</v>
      </c>
      <c r="D31" s="117"/>
      <c r="E31" s="118"/>
    </row>
    <row r="32" spans="1:5" s="6" customFormat="1" x14ac:dyDescent="0.2">
      <c r="A32" s="21" t="s">
        <v>2</v>
      </c>
      <c r="B32" s="3" t="s">
        <v>28</v>
      </c>
      <c r="C32" s="3"/>
      <c r="D32" s="106"/>
      <c r="E32" s="107"/>
    </row>
    <row r="33" spans="1:5" s="13" customFormat="1" x14ac:dyDescent="0.2">
      <c r="A33" s="23"/>
      <c r="D33" s="108"/>
      <c r="E33" s="109"/>
    </row>
    <row r="34" spans="1:5" s="13" customFormat="1" x14ac:dyDescent="0.2">
      <c r="A34" s="23"/>
      <c r="D34" s="108"/>
      <c r="E34" s="109"/>
    </row>
    <row r="35" spans="1:5" s="15" customFormat="1" x14ac:dyDescent="0.2">
      <c r="A35" s="140">
        <v>41670</v>
      </c>
      <c r="B35" s="150">
        <v>395.79549999999995</v>
      </c>
      <c r="C35" s="36" t="s">
        <v>89</v>
      </c>
      <c r="D35" s="110" t="s">
        <v>44</v>
      </c>
      <c r="E35" s="141" t="s">
        <v>43</v>
      </c>
    </row>
    <row r="36" spans="1:5" s="15" customFormat="1" x14ac:dyDescent="0.2">
      <c r="A36" s="142">
        <v>41670</v>
      </c>
      <c r="B36" s="145">
        <v>37.619999999999997</v>
      </c>
      <c r="C36" s="36" t="s">
        <v>49</v>
      </c>
      <c r="D36" s="116" t="s">
        <v>46</v>
      </c>
      <c r="E36" s="111" t="s">
        <v>41</v>
      </c>
    </row>
    <row r="37" spans="1:5" s="13" customFormat="1" x14ac:dyDescent="0.2">
      <c r="A37" s="142">
        <v>41670</v>
      </c>
      <c r="B37" s="145">
        <v>26.62</v>
      </c>
      <c r="C37" s="31" t="s">
        <v>49</v>
      </c>
      <c r="D37" s="116" t="s">
        <v>46</v>
      </c>
      <c r="E37" s="111" t="s">
        <v>41</v>
      </c>
    </row>
    <row r="38" spans="1:5" s="13" customFormat="1" x14ac:dyDescent="0.2">
      <c r="A38" s="140">
        <v>41673</v>
      </c>
      <c r="B38" s="150">
        <v>82.742499999999993</v>
      </c>
      <c r="C38" s="36" t="s">
        <v>90</v>
      </c>
      <c r="D38" s="110" t="s">
        <v>42</v>
      </c>
      <c r="E38" s="141" t="s">
        <v>43</v>
      </c>
    </row>
    <row r="39" spans="1:5" s="13" customFormat="1" x14ac:dyDescent="0.2">
      <c r="A39" s="142">
        <v>41673</v>
      </c>
      <c r="B39" s="145">
        <v>318.18199999999996</v>
      </c>
      <c r="C39" s="36" t="s">
        <v>90</v>
      </c>
      <c r="D39" s="116" t="s">
        <v>44</v>
      </c>
      <c r="E39" s="111" t="s">
        <v>43</v>
      </c>
    </row>
    <row r="40" spans="1:5" s="13" customFormat="1" x14ac:dyDescent="0.2">
      <c r="A40" s="142">
        <v>41673</v>
      </c>
      <c r="B40" s="145">
        <v>35.090000000000003</v>
      </c>
      <c r="C40" s="31" t="s">
        <v>49</v>
      </c>
      <c r="D40" s="116" t="s">
        <v>46</v>
      </c>
      <c r="E40" s="111" t="s">
        <v>41</v>
      </c>
    </row>
    <row r="41" spans="1:5" s="13" customFormat="1" x14ac:dyDescent="0.2">
      <c r="A41" s="143">
        <v>41674</v>
      </c>
      <c r="B41" s="151">
        <v>11</v>
      </c>
      <c r="C41" s="157" t="s">
        <v>74</v>
      </c>
      <c r="D41" s="116" t="s">
        <v>46</v>
      </c>
      <c r="E41" s="144" t="s">
        <v>41</v>
      </c>
    </row>
    <row r="42" spans="1:5" s="13" customFormat="1" x14ac:dyDescent="0.2">
      <c r="A42" s="143">
        <v>41674</v>
      </c>
      <c r="B42" s="151">
        <v>13.31</v>
      </c>
      <c r="C42" s="157" t="s">
        <v>74</v>
      </c>
      <c r="D42" s="116" t="s">
        <v>46</v>
      </c>
      <c r="E42" s="144" t="s">
        <v>41</v>
      </c>
    </row>
    <row r="43" spans="1:5" s="13" customFormat="1" x14ac:dyDescent="0.2">
      <c r="A43" s="142">
        <v>41684</v>
      </c>
      <c r="B43" s="145">
        <v>14.52</v>
      </c>
      <c r="C43" s="36" t="s">
        <v>75</v>
      </c>
      <c r="D43" s="116" t="s">
        <v>46</v>
      </c>
      <c r="E43" s="111" t="s">
        <v>41</v>
      </c>
    </row>
    <row r="44" spans="1:5" s="13" customFormat="1" x14ac:dyDescent="0.2">
      <c r="A44" s="143">
        <v>41684</v>
      </c>
      <c r="B44" s="151">
        <v>12.54</v>
      </c>
      <c r="C44" s="36" t="s">
        <v>75</v>
      </c>
      <c r="D44" s="116" t="s">
        <v>46</v>
      </c>
      <c r="E44" s="144" t="s">
        <v>41</v>
      </c>
    </row>
    <row r="45" spans="1:5" s="13" customFormat="1" x14ac:dyDescent="0.2">
      <c r="A45" s="142">
        <v>41690</v>
      </c>
      <c r="B45" s="145">
        <v>259.99200000000002</v>
      </c>
      <c r="C45" s="36" t="s">
        <v>96</v>
      </c>
      <c r="D45" s="116" t="s">
        <v>44</v>
      </c>
      <c r="E45" s="111" t="s">
        <v>43</v>
      </c>
    </row>
    <row r="46" spans="1:5" s="13" customFormat="1" x14ac:dyDescent="0.2">
      <c r="A46" s="142">
        <v>41690</v>
      </c>
      <c r="B46" s="145">
        <v>160.33299999999997</v>
      </c>
      <c r="C46" s="36" t="s">
        <v>96</v>
      </c>
      <c r="D46" s="116" t="s">
        <v>44</v>
      </c>
      <c r="E46" s="111" t="s">
        <v>43</v>
      </c>
    </row>
    <row r="47" spans="1:5" s="13" customFormat="1" x14ac:dyDescent="0.2">
      <c r="A47" s="142">
        <v>41691</v>
      </c>
      <c r="B47" s="145">
        <v>10.45</v>
      </c>
      <c r="C47" s="36" t="s">
        <v>76</v>
      </c>
      <c r="D47" s="116" t="s">
        <v>46</v>
      </c>
      <c r="E47" s="111" t="s">
        <v>41</v>
      </c>
    </row>
    <row r="48" spans="1:5" s="13" customFormat="1" x14ac:dyDescent="0.2">
      <c r="A48" s="142">
        <v>41691</v>
      </c>
      <c r="B48" s="145">
        <v>11.99</v>
      </c>
      <c r="C48" s="36" t="s">
        <v>76</v>
      </c>
      <c r="D48" s="116" t="s">
        <v>46</v>
      </c>
      <c r="E48" s="111" t="s">
        <v>41</v>
      </c>
    </row>
    <row r="49" spans="1:5" s="13" customFormat="1" ht="25.5" x14ac:dyDescent="0.2">
      <c r="A49" s="142">
        <v>41718</v>
      </c>
      <c r="B49" s="145">
        <v>105.60449999999999</v>
      </c>
      <c r="C49" s="159" t="s">
        <v>80</v>
      </c>
      <c r="D49" s="116" t="s">
        <v>42</v>
      </c>
      <c r="E49" s="111" t="s">
        <v>54</v>
      </c>
    </row>
    <row r="50" spans="1:5" s="13" customFormat="1" ht="25.5" x14ac:dyDescent="0.2">
      <c r="A50" s="143">
        <v>41718</v>
      </c>
      <c r="B50" s="151">
        <v>264.09749999999997</v>
      </c>
      <c r="C50" s="159" t="s">
        <v>80</v>
      </c>
      <c r="D50" s="116" t="s">
        <v>50</v>
      </c>
      <c r="E50" s="144" t="s">
        <v>54</v>
      </c>
    </row>
    <row r="51" spans="1:5" s="13" customFormat="1" ht="25.5" x14ac:dyDescent="0.2">
      <c r="A51" s="143">
        <v>41718</v>
      </c>
      <c r="B51" s="151">
        <v>321.44799999999998</v>
      </c>
      <c r="C51" s="159" t="s">
        <v>80</v>
      </c>
      <c r="D51" s="116" t="s">
        <v>44</v>
      </c>
      <c r="E51" s="144" t="s">
        <v>54</v>
      </c>
    </row>
    <row r="52" spans="1:5" s="15" customFormat="1" ht="25.5" x14ac:dyDescent="0.2">
      <c r="A52" s="143">
        <v>41718</v>
      </c>
      <c r="B52" s="151">
        <v>40.700000000000003</v>
      </c>
      <c r="C52" s="159" t="s">
        <v>80</v>
      </c>
      <c r="D52" s="116" t="s">
        <v>46</v>
      </c>
      <c r="E52" s="144" t="s">
        <v>41</v>
      </c>
    </row>
    <row r="53" spans="1:5" s="15" customFormat="1" x14ac:dyDescent="0.2">
      <c r="A53" s="142">
        <v>41719</v>
      </c>
      <c r="B53" s="145">
        <v>35.75</v>
      </c>
      <c r="C53" s="31" t="s">
        <v>49</v>
      </c>
      <c r="D53" s="116" t="s">
        <v>46</v>
      </c>
      <c r="E53" s="111" t="s">
        <v>41</v>
      </c>
    </row>
    <row r="54" spans="1:5" s="13" customFormat="1" x14ac:dyDescent="0.2">
      <c r="A54" s="142">
        <v>41727</v>
      </c>
      <c r="B54" s="145">
        <v>38.28</v>
      </c>
      <c r="C54" s="31" t="s">
        <v>49</v>
      </c>
      <c r="D54" s="116" t="s">
        <v>46</v>
      </c>
      <c r="E54" s="111" t="s">
        <v>41</v>
      </c>
    </row>
    <row r="55" spans="1:5" s="13" customFormat="1" ht="25.5" x14ac:dyDescent="0.2">
      <c r="A55" s="142">
        <v>41731</v>
      </c>
      <c r="B55" s="145">
        <v>412.17149999999992</v>
      </c>
      <c r="C55" s="36" t="s">
        <v>84</v>
      </c>
      <c r="D55" s="116" t="s">
        <v>44</v>
      </c>
      <c r="E55" s="111" t="s">
        <v>43</v>
      </c>
    </row>
    <row r="56" spans="1:5" s="13" customFormat="1" ht="25.5" x14ac:dyDescent="0.2">
      <c r="A56" s="142">
        <v>41731</v>
      </c>
      <c r="B56" s="145">
        <v>96.404499999999985</v>
      </c>
      <c r="C56" s="36" t="s">
        <v>84</v>
      </c>
      <c r="D56" s="116" t="s">
        <v>42</v>
      </c>
      <c r="E56" s="111" t="s">
        <v>43</v>
      </c>
    </row>
    <row r="57" spans="1:5" s="13" customFormat="1" x14ac:dyDescent="0.2">
      <c r="A57" s="142">
        <v>41731</v>
      </c>
      <c r="B57" s="145">
        <v>39.6</v>
      </c>
      <c r="C57" s="31" t="s">
        <v>49</v>
      </c>
      <c r="D57" s="116" t="s">
        <v>46</v>
      </c>
      <c r="E57" s="111" t="s">
        <v>41</v>
      </c>
    </row>
    <row r="58" spans="1:5" s="13" customFormat="1" x14ac:dyDescent="0.2">
      <c r="A58" s="143">
        <v>41731</v>
      </c>
      <c r="B58" s="151">
        <v>28.05</v>
      </c>
      <c r="C58" s="36" t="s">
        <v>49</v>
      </c>
      <c r="D58" s="116" t="s">
        <v>46</v>
      </c>
      <c r="E58" s="144" t="s">
        <v>41</v>
      </c>
    </row>
    <row r="59" spans="1:5" s="13" customFormat="1" x14ac:dyDescent="0.2">
      <c r="A59" s="143">
        <v>41733</v>
      </c>
      <c r="B59" s="151">
        <v>10.67</v>
      </c>
      <c r="C59" s="36" t="s">
        <v>77</v>
      </c>
      <c r="D59" s="116" t="s">
        <v>46</v>
      </c>
      <c r="E59" s="144" t="s">
        <v>41</v>
      </c>
    </row>
    <row r="60" spans="1:5" s="13" customFormat="1" ht="25.5" x14ac:dyDescent="0.2">
      <c r="A60" s="142">
        <v>41739</v>
      </c>
      <c r="B60" s="145">
        <v>15.18</v>
      </c>
      <c r="C60" s="36" t="s">
        <v>85</v>
      </c>
      <c r="D60" s="116" t="s">
        <v>46</v>
      </c>
      <c r="E60" s="111" t="s">
        <v>41</v>
      </c>
    </row>
    <row r="61" spans="1:5" s="13" customFormat="1" x14ac:dyDescent="0.2">
      <c r="A61" s="142">
        <v>41740</v>
      </c>
      <c r="B61" s="145">
        <v>9.02</v>
      </c>
      <c r="C61" s="36" t="s">
        <v>87</v>
      </c>
      <c r="D61" s="116" t="s">
        <v>46</v>
      </c>
      <c r="E61" s="111" t="s">
        <v>41</v>
      </c>
    </row>
    <row r="62" spans="1:5" s="13" customFormat="1" ht="25.5" x14ac:dyDescent="0.2">
      <c r="A62" s="142">
        <v>41752</v>
      </c>
      <c r="B62" s="145">
        <v>95.472999999999985</v>
      </c>
      <c r="C62" s="36" t="s">
        <v>86</v>
      </c>
      <c r="D62" s="116" t="s">
        <v>42</v>
      </c>
      <c r="E62" s="111" t="s">
        <v>43</v>
      </c>
    </row>
    <row r="63" spans="1:5" s="13" customFormat="1" ht="25.5" x14ac:dyDescent="0.2">
      <c r="A63" s="143">
        <v>41752</v>
      </c>
      <c r="B63" s="151">
        <v>357.00599999999997</v>
      </c>
      <c r="C63" s="36" t="s">
        <v>86</v>
      </c>
      <c r="D63" s="116" t="s">
        <v>44</v>
      </c>
      <c r="E63" s="144" t="s">
        <v>43</v>
      </c>
    </row>
    <row r="64" spans="1:5" s="13" customFormat="1" x14ac:dyDescent="0.2">
      <c r="A64" s="142">
        <v>41752</v>
      </c>
      <c r="B64" s="145">
        <v>11.77</v>
      </c>
      <c r="C64" s="31" t="s">
        <v>49</v>
      </c>
      <c r="D64" s="116" t="s">
        <v>46</v>
      </c>
      <c r="E64" s="111" t="s">
        <v>41</v>
      </c>
    </row>
    <row r="65" spans="1:5" s="13" customFormat="1" x14ac:dyDescent="0.2">
      <c r="A65" s="143">
        <v>41753</v>
      </c>
      <c r="B65" s="151">
        <v>43.01</v>
      </c>
      <c r="C65" s="31" t="s">
        <v>49</v>
      </c>
      <c r="D65" s="116" t="s">
        <v>46</v>
      </c>
      <c r="E65" s="144" t="s">
        <v>41</v>
      </c>
    </row>
    <row r="66" spans="1:5" s="13" customFormat="1" x14ac:dyDescent="0.2">
      <c r="A66" s="146">
        <v>41761</v>
      </c>
      <c r="B66" s="151">
        <v>718.07150000000001</v>
      </c>
      <c r="C66" s="31" t="s">
        <v>71</v>
      </c>
      <c r="D66" s="116" t="s">
        <v>44</v>
      </c>
      <c r="E66" s="144" t="s">
        <v>55</v>
      </c>
    </row>
    <row r="67" spans="1:5" s="13" customFormat="1" x14ac:dyDescent="0.2">
      <c r="A67" s="146">
        <v>41761</v>
      </c>
      <c r="B67" s="151">
        <v>44.99</v>
      </c>
      <c r="C67" s="31" t="s">
        <v>49</v>
      </c>
      <c r="D67" s="116" t="s">
        <v>46</v>
      </c>
      <c r="E67" s="144" t="s">
        <v>70</v>
      </c>
    </row>
    <row r="68" spans="1:5" s="13" customFormat="1" x14ac:dyDescent="0.2">
      <c r="A68" s="146">
        <v>41761</v>
      </c>
      <c r="B68" s="151">
        <v>51.04</v>
      </c>
      <c r="C68" s="31" t="s">
        <v>49</v>
      </c>
      <c r="D68" s="116" t="s">
        <v>46</v>
      </c>
      <c r="E68" s="144" t="s">
        <v>70</v>
      </c>
    </row>
    <row r="69" spans="1:5" s="13" customFormat="1" ht="16.5" customHeight="1" x14ac:dyDescent="0.2">
      <c r="A69" s="146">
        <v>41764</v>
      </c>
      <c r="B69" s="151">
        <v>9.1300000000000008</v>
      </c>
      <c r="C69" s="31" t="s">
        <v>49</v>
      </c>
      <c r="D69" s="116" t="s">
        <v>46</v>
      </c>
      <c r="E69" s="144" t="s">
        <v>41</v>
      </c>
    </row>
    <row r="70" spans="1:5" s="13" customFormat="1" ht="16.5" customHeight="1" x14ac:dyDescent="0.2">
      <c r="A70" s="147">
        <v>41768</v>
      </c>
      <c r="B70" s="145">
        <v>816.97149999999999</v>
      </c>
      <c r="C70" s="31" t="s">
        <v>72</v>
      </c>
      <c r="D70" s="116" t="s">
        <v>44</v>
      </c>
      <c r="E70" s="111" t="s">
        <v>56</v>
      </c>
    </row>
    <row r="71" spans="1:5" s="13" customFormat="1" x14ac:dyDescent="0.2">
      <c r="A71" s="147">
        <v>41775</v>
      </c>
      <c r="B71" s="145">
        <v>486.56499999999994</v>
      </c>
      <c r="C71" s="36" t="s">
        <v>78</v>
      </c>
      <c r="D71" s="116" t="s">
        <v>44</v>
      </c>
      <c r="E71" s="111" t="s">
        <v>43</v>
      </c>
    </row>
    <row r="72" spans="1:5" s="13" customFormat="1" x14ac:dyDescent="0.2">
      <c r="A72" s="147">
        <v>41775</v>
      </c>
      <c r="B72" s="145">
        <v>35.200000000000003</v>
      </c>
      <c r="C72" s="31" t="s">
        <v>49</v>
      </c>
      <c r="D72" s="116" t="s">
        <v>46</v>
      </c>
      <c r="E72" s="111" t="s">
        <v>41</v>
      </c>
    </row>
    <row r="73" spans="1:5" s="13" customFormat="1" x14ac:dyDescent="0.2">
      <c r="A73" s="146">
        <v>41775</v>
      </c>
      <c r="B73" s="151">
        <v>38.72</v>
      </c>
      <c r="C73" s="31" t="s">
        <v>49</v>
      </c>
      <c r="D73" s="116" t="s">
        <v>46</v>
      </c>
      <c r="E73" s="144" t="s">
        <v>41</v>
      </c>
    </row>
    <row r="74" spans="1:5" s="13" customFormat="1" ht="25.5" x14ac:dyDescent="0.2">
      <c r="A74" s="147">
        <v>41781</v>
      </c>
      <c r="B74" s="145">
        <v>85.766999999999996</v>
      </c>
      <c r="C74" s="31" t="s">
        <v>88</v>
      </c>
      <c r="D74" s="116" t="s">
        <v>44</v>
      </c>
      <c r="E74" s="111" t="s">
        <v>43</v>
      </c>
    </row>
    <row r="75" spans="1:5" s="13" customFormat="1" ht="25.5" x14ac:dyDescent="0.2">
      <c r="A75" s="147">
        <v>41781</v>
      </c>
      <c r="B75" s="145">
        <v>450.79999999999995</v>
      </c>
      <c r="C75" s="31" t="s">
        <v>88</v>
      </c>
      <c r="D75" s="116" t="s">
        <v>44</v>
      </c>
      <c r="E75" s="111" t="s">
        <v>43</v>
      </c>
    </row>
    <row r="76" spans="1:5" s="13" customFormat="1" x14ac:dyDescent="0.2">
      <c r="A76" s="147">
        <v>41781</v>
      </c>
      <c r="B76" s="145">
        <v>23.1</v>
      </c>
      <c r="C76" s="31" t="s">
        <v>49</v>
      </c>
      <c r="D76" s="116" t="s">
        <v>46</v>
      </c>
      <c r="E76" s="111" t="s">
        <v>43</v>
      </c>
    </row>
    <row r="77" spans="1:5" s="13" customFormat="1" x14ac:dyDescent="0.2">
      <c r="A77" s="147">
        <v>41781</v>
      </c>
      <c r="B77" s="145">
        <v>27.61</v>
      </c>
      <c r="C77" s="31" t="s">
        <v>49</v>
      </c>
      <c r="D77" s="116" t="s">
        <v>46</v>
      </c>
      <c r="E77" s="111" t="s">
        <v>41</v>
      </c>
    </row>
    <row r="78" spans="1:5" s="13" customFormat="1" x14ac:dyDescent="0.2">
      <c r="A78" s="146">
        <v>41782</v>
      </c>
      <c r="B78" s="151">
        <v>42.79</v>
      </c>
      <c r="C78" s="31" t="s">
        <v>49</v>
      </c>
      <c r="D78" s="116" t="s">
        <v>46</v>
      </c>
      <c r="E78" s="144" t="s">
        <v>41</v>
      </c>
    </row>
    <row r="79" spans="1:5" s="13" customFormat="1" x14ac:dyDescent="0.2">
      <c r="A79" s="147">
        <v>41787</v>
      </c>
      <c r="B79" s="145">
        <v>28.82</v>
      </c>
      <c r="C79" s="31" t="s">
        <v>49</v>
      </c>
      <c r="D79" s="116" t="s">
        <v>46</v>
      </c>
      <c r="E79" s="111" t="s">
        <v>41</v>
      </c>
    </row>
    <row r="80" spans="1:5" s="13" customFormat="1" ht="25.5" x14ac:dyDescent="0.2">
      <c r="A80" s="146">
        <v>41813</v>
      </c>
      <c r="B80" s="151">
        <v>8.69</v>
      </c>
      <c r="C80" s="31" t="s">
        <v>79</v>
      </c>
      <c r="D80" s="116" t="s">
        <v>46</v>
      </c>
      <c r="E80" s="144" t="s">
        <v>41</v>
      </c>
    </row>
    <row r="81" spans="1:9" s="13" customFormat="1" x14ac:dyDescent="0.2">
      <c r="A81" s="146">
        <v>41813</v>
      </c>
      <c r="B81" s="151">
        <v>29.7</v>
      </c>
      <c r="C81" s="31" t="s">
        <v>49</v>
      </c>
      <c r="D81" s="116" t="s">
        <v>46</v>
      </c>
      <c r="E81" s="144" t="s">
        <v>41</v>
      </c>
    </row>
    <row r="82" spans="1:9" s="13" customFormat="1" x14ac:dyDescent="0.2">
      <c r="A82" s="156">
        <v>41814</v>
      </c>
      <c r="B82" s="150">
        <v>259.96899999999999</v>
      </c>
      <c r="C82" s="31" t="s">
        <v>73</v>
      </c>
      <c r="D82" s="110" t="s">
        <v>44</v>
      </c>
      <c r="E82" s="141" t="s">
        <v>43</v>
      </c>
    </row>
    <row r="83" spans="1:9" s="13" customFormat="1" x14ac:dyDescent="0.2">
      <c r="A83" s="147">
        <v>41814</v>
      </c>
      <c r="B83" s="145">
        <v>43.01</v>
      </c>
      <c r="C83" s="31" t="s">
        <v>49</v>
      </c>
      <c r="D83" s="116" t="s">
        <v>46</v>
      </c>
      <c r="E83" s="111" t="s">
        <v>41</v>
      </c>
    </row>
    <row r="84" spans="1:9" s="13" customFormat="1" x14ac:dyDescent="0.2">
      <c r="A84" s="146">
        <v>41814</v>
      </c>
      <c r="B84" s="151">
        <v>27.28</v>
      </c>
      <c r="C84" s="31" t="s">
        <v>49</v>
      </c>
      <c r="D84" s="116" t="s">
        <v>46</v>
      </c>
      <c r="E84" s="144" t="s">
        <v>41</v>
      </c>
    </row>
    <row r="85" spans="1:9" s="13" customFormat="1" x14ac:dyDescent="0.2">
      <c r="A85" s="156"/>
      <c r="B85" s="150"/>
      <c r="C85" s="36"/>
      <c r="D85" s="110"/>
      <c r="E85" s="141"/>
    </row>
    <row r="86" spans="1:9" s="13" customFormat="1" x14ac:dyDescent="0.2">
      <c r="A86" s="148"/>
      <c r="B86" s="151"/>
      <c r="C86" s="31"/>
      <c r="D86" s="116"/>
      <c r="E86" s="144"/>
    </row>
    <row r="87" spans="1:9" s="31" customFormat="1" x14ac:dyDescent="0.2">
      <c r="A87" s="149" t="s">
        <v>51</v>
      </c>
      <c r="B87" s="145">
        <v>392</v>
      </c>
      <c r="C87" s="31" t="s">
        <v>45</v>
      </c>
      <c r="D87" s="116" t="s">
        <v>44</v>
      </c>
      <c r="E87" s="111" t="s">
        <v>47</v>
      </c>
    </row>
    <row r="88" spans="1:9" s="13" customFormat="1" x14ac:dyDescent="0.2">
      <c r="A88" s="99"/>
      <c r="D88" s="108"/>
      <c r="E88" s="109"/>
    </row>
    <row r="89" spans="1:9" s="13" customFormat="1" ht="16.5" customHeight="1" x14ac:dyDescent="0.2">
      <c r="A89" s="23"/>
      <c r="D89" s="108"/>
      <c r="E89" s="109"/>
    </row>
    <row r="90" spans="1:9" s="15" customFormat="1" ht="46.5" customHeight="1" x14ac:dyDescent="0.2">
      <c r="A90" s="63" t="s">
        <v>33</v>
      </c>
      <c r="B90" s="132">
        <f>SUM(B35:B88)</f>
        <v>6934.6439999999984</v>
      </c>
      <c r="C90" s="16"/>
      <c r="D90" s="119"/>
      <c r="E90" s="120"/>
      <c r="I90" s="13"/>
    </row>
    <row r="91" spans="1:9" s="13" customFormat="1" ht="13.5" thickBot="1" x14ac:dyDescent="0.25">
      <c r="A91" s="25"/>
      <c r="B91" s="17" t="s">
        <v>28</v>
      </c>
      <c r="C91" s="18"/>
      <c r="D91" s="121"/>
      <c r="E91" s="122"/>
    </row>
    <row r="92" spans="1:9" x14ac:dyDescent="0.2">
      <c r="A92" s="23"/>
      <c r="B92" s="13"/>
      <c r="C92" s="13"/>
      <c r="D92" s="108"/>
      <c r="E92" s="109"/>
      <c r="I92" s="13"/>
    </row>
    <row r="93" spans="1:9" x14ac:dyDescent="0.2">
      <c r="A93" s="23"/>
      <c r="B93" s="13"/>
      <c r="C93" s="13"/>
      <c r="D93" s="108"/>
      <c r="E93" s="109"/>
      <c r="I93" s="13"/>
    </row>
    <row r="94" spans="1:9" x14ac:dyDescent="0.2">
      <c r="A94" s="23"/>
      <c r="B94" s="13"/>
      <c r="C94" s="13"/>
      <c r="D94" s="108"/>
      <c r="E94" s="109"/>
      <c r="I94" s="13"/>
    </row>
    <row r="95" spans="1:9" ht="25.5" x14ac:dyDescent="0.2">
      <c r="A95" s="23" t="s">
        <v>29</v>
      </c>
      <c r="B95" s="13"/>
      <c r="C95" s="13"/>
      <c r="D95" s="108"/>
      <c r="E95" s="109"/>
      <c r="I95" s="13"/>
    </row>
    <row r="96" spans="1:9" x14ac:dyDescent="0.2">
      <c r="A96" s="23"/>
      <c r="B96" s="13"/>
      <c r="C96" s="13"/>
      <c r="D96" s="108"/>
      <c r="E96" s="109"/>
      <c r="I96" s="13"/>
    </row>
    <row r="97" spans="1:9" x14ac:dyDescent="0.2">
      <c r="A97" s="23"/>
      <c r="B97" s="13"/>
      <c r="C97" s="13"/>
      <c r="D97" s="108"/>
      <c r="E97" s="109"/>
      <c r="I97" s="13"/>
    </row>
    <row r="98" spans="1:9" x14ac:dyDescent="0.2">
      <c r="A98" s="26"/>
      <c r="B98" s="1"/>
      <c r="C98" s="1"/>
      <c r="D98" s="123"/>
      <c r="E98" s="124"/>
      <c r="I98" s="13"/>
    </row>
    <row r="99" spans="1:9" x14ac:dyDescent="0.2">
      <c r="I99" s="13"/>
    </row>
    <row r="100" spans="1:9" x14ac:dyDescent="0.2">
      <c r="I100" s="13"/>
    </row>
    <row r="101" spans="1:9" x14ac:dyDescent="0.2">
      <c r="B101" s="129"/>
      <c r="I101" s="13"/>
    </row>
    <row r="102" spans="1:9" x14ac:dyDescent="0.2">
      <c r="B102" s="126"/>
      <c r="I102" s="13"/>
    </row>
    <row r="103" spans="1:9" x14ac:dyDescent="0.2">
      <c r="B103" s="129"/>
      <c r="I103" s="13"/>
    </row>
    <row r="104" spans="1:9" x14ac:dyDescent="0.2">
      <c r="I104" s="13"/>
    </row>
    <row r="105" spans="1:9" x14ac:dyDescent="0.2">
      <c r="B105" s="129"/>
      <c r="I105" s="13"/>
    </row>
    <row r="106" spans="1:9" x14ac:dyDescent="0.2">
      <c r="B106" s="129"/>
      <c r="I106" s="13"/>
    </row>
    <row r="108" spans="1:9" x14ac:dyDescent="0.2">
      <c r="B108" s="129"/>
      <c r="D108" s="131"/>
    </row>
  </sheetData>
  <sortState ref="A35:E87">
    <sortCondition ref="A35:A87"/>
  </sortState>
  <mergeCells count="1">
    <mergeCell ref="A3:E3"/>
  </mergeCells>
  <printOptions gridLines="1"/>
  <pageMargins left="0.70866141732283472" right="0.70866141732283472" top="0.74803149606299213" bottom="0.74803149606299213" header="0.31496062992125984" footer="0.31496062992125984"/>
  <pageSetup paperSize="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zoomScale="80" zoomScaleNormal="80" workbookViewId="0"/>
  </sheetViews>
  <sheetFormatPr defaultColWidth="9.140625" defaultRowHeight="12.75" x14ac:dyDescent="0.2"/>
  <cols>
    <col min="1" max="1" width="23.85546875" style="31" customWidth="1"/>
    <col min="2" max="2" width="23.140625" style="31" customWidth="1"/>
    <col min="3" max="3" width="27.42578125" style="31" customWidth="1"/>
    <col min="4" max="4" width="27.140625" style="31" customWidth="1"/>
    <col min="5" max="5" width="28.140625" style="31" customWidth="1"/>
    <col min="6" max="16384" width="9.140625" style="32"/>
  </cols>
  <sheetData>
    <row r="1" spans="1:5" s="31" customFormat="1" ht="36" customHeight="1" x14ac:dyDescent="0.2">
      <c r="A1" s="82" t="s">
        <v>31</v>
      </c>
      <c r="B1" s="133" t="s">
        <v>38</v>
      </c>
      <c r="C1" s="134"/>
      <c r="D1" s="134"/>
      <c r="E1" s="135"/>
    </row>
    <row r="2" spans="1:5" s="6" customFormat="1" ht="35.25" customHeight="1" x14ac:dyDescent="0.2">
      <c r="A2" s="80" t="s">
        <v>23</v>
      </c>
      <c r="B2" s="81" t="s">
        <v>39</v>
      </c>
      <c r="C2" s="80" t="s">
        <v>24</v>
      </c>
      <c r="D2" s="92">
        <v>41640</v>
      </c>
      <c r="E2" s="92">
        <v>41820</v>
      </c>
    </row>
    <row r="3" spans="1:5" s="30" customFormat="1" ht="35.25" customHeight="1" x14ac:dyDescent="0.25">
      <c r="A3" s="163" t="s">
        <v>32</v>
      </c>
      <c r="B3" s="164"/>
      <c r="C3" s="164"/>
      <c r="D3" s="164"/>
      <c r="E3" s="165"/>
    </row>
    <row r="4" spans="1:5" s="6" customFormat="1" ht="31.5" x14ac:dyDescent="0.25">
      <c r="A4" s="57" t="s">
        <v>9</v>
      </c>
      <c r="B4" s="58" t="s">
        <v>1</v>
      </c>
      <c r="C4" s="9"/>
      <c r="D4" s="9"/>
      <c r="E4" s="43"/>
    </row>
    <row r="5" spans="1:5" ht="25.5" x14ac:dyDescent="0.2">
      <c r="A5" s="46" t="s">
        <v>2</v>
      </c>
      <c r="B5" s="3" t="s">
        <v>28</v>
      </c>
      <c r="C5" s="3" t="s">
        <v>10</v>
      </c>
      <c r="D5" s="3" t="s">
        <v>11</v>
      </c>
      <c r="E5" s="22" t="s">
        <v>5</v>
      </c>
    </row>
    <row r="6" spans="1:5" x14ac:dyDescent="0.2">
      <c r="A6" s="39"/>
      <c r="E6" s="40"/>
    </row>
    <row r="7" spans="1:5" x14ac:dyDescent="0.2">
      <c r="A7" s="39"/>
      <c r="E7" s="40"/>
    </row>
    <row r="8" spans="1:5" x14ac:dyDescent="0.2">
      <c r="A8" s="39"/>
      <c r="E8" s="40"/>
    </row>
    <row r="9" spans="1:5" x14ac:dyDescent="0.2">
      <c r="A9" s="39"/>
      <c r="E9" s="40"/>
    </row>
    <row r="10" spans="1:5" x14ac:dyDescent="0.2">
      <c r="A10" s="137" t="s">
        <v>40</v>
      </c>
      <c r="E10" s="40"/>
    </row>
    <row r="11" spans="1:5" x14ac:dyDescent="0.2">
      <c r="A11" s="39"/>
      <c r="E11" s="40"/>
    </row>
    <row r="12" spans="1:5" x14ac:dyDescent="0.2">
      <c r="A12" s="39"/>
      <c r="E12" s="40"/>
    </row>
    <row r="13" spans="1:5" x14ac:dyDescent="0.2">
      <c r="A13" s="39"/>
      <c r="E13" s="40"/>
    </row>
    <row r="14" spans="1:5" x14ac:dyDescent="0.2">
      <c r="A14" s="39"/>
      <c r="E14" s="40"/>
    </row>
    <row r="15" spans="1:5" ht="11.25" customHeight="1" x14ac:dyDescent="0.2">
      <c r="A15" s="39"/>
      <c r="E15" s="40"/>
    </row>
    <row r="16" spans="1:5" hidden="1" x14ac:dyDescent="0.2">
      <c r="A16" s="39"/>
      <c r="E16" s="40"/>
    </row>
    <row r="17" spans="1:5" s="35" customFormat="1" ht="25.5" customHeight="1" x14ac:dyDescent="0.2">
      <c r="A17" s="39"/>
      <c r="B17" s="31"/>
      <c r="C17" s="31"/>
      <c r="D17" s="31"/>
      <c r="E17" s="40"/>
    </row>
    <row r="18" spans="1:5" ht="31.5" x14ac:dyDescent="0.25">
      <c r="A18" s="64" t="s">
        <v>9</v>
      </c>
      <c r="B18" s="65" t="s">
        <v>25</v>
      </c>
      <c r="C18" s="10">
        <v>0</v>
      </c>
      <c r="D18" s="10"/>
      <c r="E18" s="48"/>
    </row>
    <row r="19" spans="1:5" x14ac:dyDescent="0.2">
      <c r="A19" s="44" t="s">
        <v>2</v>
      </c>
      <c r="B19" s="4" t="s">
        <v>28</v>
      </c>
      <c r="C19" s="4"/>
      <c r="D19" s="4"/>
      <c r="E19" s="45"/>
    </row>
    <row r="20" spans="1:5" x14ac:dyDescent="0.2">
      <c r="A20" s="39"/>
      <c r="E20" s="40"/>
    </row>
    <row r="21" spans="1:5" x14ac:dyDescent="0.2">
      <c r="A21" s="39"/>
      <c r="E21" s="40"/>
    </row>
    <row r="22" spans="1:5" x14ac:dyDescent="0.2">
      <c r="A22" s="39"/>
      <c r="E22" s="40"/>
    </row>
    <row r="23" spans="1:5" ht="38.25" x14ac:dyDescent="0.2">
      <c r="A23" s="154">
        <v>41662</v>
      </c>
      <c r="B23" s="31">
        <f>117*1.15</f>
        <v>134.54999999999998</v>
      </c>
      <c r="C23" s="31" t="s">
        <v>58</v>
      </c>
      <c r="D23" s="31" t="s">
        <v>57</v>
      </c>
      <c r="E23" s="40" t="s">
        <v>41</v>
      </c>
    </row>
    <row r="24" spans="1:5" x14ac:dyDescent="0.2">
      <c r="A24" s="39"/>
      <c r="E24" s="40"/>
    </row>
    <row r="25" spans="1:5" x14ac:dyDescent="0.2">
      <c r="A25" s="39"/>
      <c r="E25" s="40"/>
    </row>
    <row r="26" spans="1:5" s="36" customFormat="1" ht="48" customHeight="1" x14ac:dyDescent="0.2">
      <c r="A26" s="39"/>
      <c r="B26" s="31"/>
      <c r="C26" s="31"/>
      <c r="D26" s="31"/>
      <c r="E26" s="40"/>
    </row>
    <row r="27" spans="1:5" ht="45" x14ac:dyDescent="0.2">
      <c r="A27" s="66" t="s">
        <v>36</v>
      </c>
      <c r="B27" s="49">
        <f>SUM(B23:B26)</f>
        <v>134.54999999999998</v>
      </c>
      <c r="C27" s="50"/>
      <c r="D27" s="51"/>
      <c r="E27" s="52"/>
    </row>
    <row r="28" spans="1:5" x14ac:dyDescent="0.2">
      <c r="A28" s="53"/>
      <c r="B28" s="3" t="s">
        <v>28</v>
      </c>
      <c r="C28" s="54"/>
      <c r="D28" s="54"/>
      <c r="E28" s="55"/>
    </row>
    <row r="29" spans="1:5" x14ac:dyDescent="0.2">
      <c r="A29" s="39"/>
      <c r="E29" s="40"/>
    </row>
    <row r="30" spans="1:5" x14ac:dyDescent="0.2">
      <c r="A30" s="39"/>
      <c r="E30" s="40"/>
    </row>
    <row r="31" spans="1:5" x14ac:dyDescent="0.2">
      <c r="A31" s="39"/>
      <c r="E31" s="40"/>
    </row>
    <row r="32" spans="1:5" ht="25.5" x14ac:dyDescent="0.2">
      <c r="A32" s="23" t="s">
        <v>29</v>
      </c>
      <c r="E32" s="40"/>
    </row>
    <row r="33" spans="1:5" x14ac:dyDescent="0.2">
      <c r="A33" s="39"/>
      <c r="E33" s="40"/>
    </row>
    <row r="34" spans="1:5" x14ac:dyDescent="0.2">
      <c r="A34" s="39"/>
      <c r="E34" s="40"/>
    </row>
    <row r="35" spans="1:5" x14ac:dyDescent="0.2">
      <c r="A35" s="41"/>
      <c r="B35" s="27"/>
      <c r="C35" s="27"/>
      <c r="D35" s="27"/>
      <c r="E35" s="42"/>
    </row>
  </sheetData>
  <mergeCells count="1">
    <mergeCell ref="A3:E3"/>
  </mergeCells>
  <pageMargins left="0.7" right="0.7" top="0.75" bottom="0.75" header="0.3" footer="0.3"/>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zoomScale="80" zoomScaleNormal="80" workbookViewId="0"/>
  </sheetViews>
  <sheetFormatPr defaultColWidth="9.140625" defaultRowHeight="12.75" x14ac:dyDescent="0.2"/>
  <cols>
    <col min="1" max="1" width="23.85546875" style="67" customWidth="1"/>
    <col min="2" max="2" width="23.140625" style="67" customWidth="1"/>
    <col min="3" max="3" width="27.42578125" style="67" customWidth="1"/>
    <col min="4" max="4" width="27.140625" style="67" customWidth="1"/>
    <col min="5" max="5" width="28.140625" style="67" customWidth="1"/>
    <col min="6" max="16384" width="9.140625" style="72"/>
  </cols>
  <sheetData>
    <row r="1" spans="1:5" ht="34.5" customHeight="1" x14ac:dyDescent="0.2">
      <c r="A1" s="19" t="s">
        <v>31</v>
      </c>
      <c r="B1" s="5" t="s">
        <v>38</v>
      </c>
      <c r="C1" s="5"/>
      <c r="D1" s="5"/>
      <c r="E1" s="20"/>
    </row>
    <row r="2" spans="1:5" ht="30" customHeight="1" x14ac:dyDescent="0.2">
      <c r="A2" s="77" t="s">
        <v>23</v>
      </c>
      <c r="B2" s="83" t="s">
        <v>39</v>
      </c>
      <c r="C2" s="79" t="s">
        <v>24</v>
      </c>
      <c r="D2" s="88">
        <v>41640</v>
      </c>
      <c r="E2" s="89">
        <v>41820</v>
      </c>
    </row>
    <row r="3" spans="1:5" ht="18" x14ac:dyDescent="0.2">
      <c r="A3" s="166" t="s">
        <v>34</v>
      </c>
      <c r="B3" s="167"/>
      <c r="C3" s="167"/>
      <c r="D3" s="167"/>
      <c r="E3" s="168"/>
    </row>
    <row r="4" spans="1:5" ht="20.25" customHeight="1" x14ac:dyDescent="0.25">
      <c r="A4" s="57" t="s">
        <v>16</v>
      </c>
      <c r="B4" s="9"/>
      <c r="C4" s="9"/>
      <c r="D4" s="9"/>
      <c r="E4" s="43"/>
    </row>
    <row r="5" spans="1:5" ht="19.5" customHeight="1" x14ac:dyDescent="0.2">
      <c r="A5" s="46" t="s">
        <v>2</v>
      </c>
      <c r="B5" s="3" t="s">
        <v>17</v>
      </c>
      <c r="C5" s="3" t="s">
        <v>18</v>
      </c>
      <c r="D5" s="3" t="s">
        <v>19</v>
      </c>
      <c r="E5" s="22"/>
    </row>
    <row r="6" spans="1:5" x14ac:dyDescent="0.2">
      <c r="A6" s="68"/>
      <c r="E6" s="69"/>
    </row>
    <row r="7" spans="1:5" x14ac:dyDescent="0.2">
      <c r="A7" s="68"/>
      <c r="E7" s="69"/>
    </row>
    <row r="8" spans="1:5" x14ac:dyDescent="0.2">
      <c r="A8" s="137" t="s">
        <v>40</v>
      </c>
      <c r="E8" s="69"/>
    </row>
    <row r="9" spans="1:5" x14ac:dyDescent="0.2">
      <c r="A9" s="68"/>
      <c r="E9" s="69"/>
    </row>
    <row r="10" spans="1:5" x14ac:dyDescent="0.2">
      <c r="A10" s="68"/>
      <c r="E10" s="69"/>
    </row>
    <row r="11" spans="1:5" s="73" customFormat="1" ht="27" customHeight="1" x14ac:dyDescent="0.25">
      <c r="A11" s="61" t="s">
        <v>20</v>
      </c>
      <c r="B11" s="11"/>
      <c r="C11" s="11"/>
      <c r="D11" s="11"/>
      <c r="E11" s="47"/>
    </row>
    <row r="12" spans="1:5" x14ac:dyDescent="0.2">
      <c r="A12" s="46" t="s">
        <v>2</v>
      </c>
      <c r="B12" s="3" t="s">
        <v>17</v>
      </c>
      <c r="C12" s="3" t="s">
        <v>21</v>
      </c>
      <c r="D12" s="3" t="s">
        <v>22</v>
      </c>
      <c r="E12" s="22"/>
    </row>
    <row r="13" spans="1:5" x14ac:dyDescent="0.2">
      <c r="A13" s="68"/>
      <c r="E13" s="69"/>
    </row>
    <row r="14" spans="1:5" x14ac:dyDescent="0.2">
      <c r="A14" s="68"/>
      <c r="E14" s="69"/>
    </row>
    <row r="15" spans="1:5" x14ac:dyDescent="0.2">
      <c r="A15" s="136" t="s">
        <v>40</v>
      </c>
      <c r="E15" s="69"/>
    </row>
    <row r="16" spans="1:5" x14ac:dyDescent="0.2">
      <c r="A16" s="68"/>
      <c r="E16" s="69"/>
    </row>
    <row r="17" spans="1:5" x14ac:dyDescent="0.2">
      <c r="A17" s="68"/>
      <c r="E17" s="69"/>
    </row>
    <row r="18" spans="1:5" x14ac:dyDescent="0.2">
      <c r="A18" s="68"/>
      <c r="E18" s="69"/>
    </row>
    <row r="19" spans="1:5" ht="102" x14ac:dyDescent="0.2">
      <c r="A19" s="68" t="s">
        <v>35</v>
      </c>
      <c r="E19" s="69"/>
    </row>
    <row r="20" spans="1:5" x14ac:dyDescent="0.2">
      <c r="A20" s="68"/>
      <c r="E20" s="69"/>
    </row>
    <row r="21" spans="1:5" ht="45" x14ac:dyDescent="0.2">
      <c r="A21" s="66" t="s">
        <v>37</v>
      </c>
      <c r="B21" s="49"/>
      <c r="C21" s="50"/>
      <c r="D21" s="51"/>
      <c r="E21" s="52"/>
    </row>
    <row r="22" spans="1:5" x14ac:dyDescent="0.2">
      <c r="A22" s="53"/>
      <c r="B22" s="3" t="s">
        <v>28</v>
      </c>
      <c r="C22" s="54"/>
      <c r="D22" s="54"/>
      <c r="E22" s="55"/>
    </row>
    <row r="23" spans="1:5" x14ac:dyDescent="0.2">
      <c r="A23" s="68"/>
      <c r="E23" s="69"/>
    </row>
    <row r="24" spans="1:5" x14ac:dyDescent="0.2">
      <c r="A24" s="68"/>
      <c r="E24" s="69"/>
    </row>
    <row r="25" spans="1:5" x14ac:dyDescent="0.2">
      <c r="A25" s="70"/>
      <c r="B25" s="56"/>
      <c r="C25" s="56"/>
      <c r="D25" s="56"/>
      <c r="E25" s="71"/>
    </row>
    <row r="28" spans="1:5" ht="25.5" x14ac:dyDescent="0.2">
      <c r="A28" s="23" t="s">
        <v>29</v>
      </c>
    </row>
  </sheetData>
  <mergeCells count="1">
    <mergeCell ref="A3:E3"/>
  </mergeCells>
  <printOptions gridLines="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workbookViewId="0"/>
  </sheetViews>
  <sheetFormatPr defaultColWidth="9.140625" defaultRowHeight="12.75" x14ac:dyDescent="0.2"/>
  <cols>
    <col min="1" max="1" width="23.85546875" style="28" customWidth="1"/>
    <col min="2" max="2" width="23.140625" style="28" customWidth="1"/>
    <col min="3" max="3" width="30.7109375" style="28" customWidth="1"/>
    <col min="4" max="4" width="27.140625" style="28" customWidth="1"/>
    <col min="5" max="5" width="28.140625" style="28" customWidth="1"/>
    <col min="6" max="8" width="9.140625" style="29"/>
    <col min="9" max="9" width="29.7109375" style="29" customWidth="1"/>
    <col min="10" max="16384" width="9.140625" style="29"/>
  </cols>
  <sheetData>
    <row r="1" spans="1:9" ht="39.75" customHeight="1" x14ac:dyDescent="0.2">
      <c r="A1" s="82" t="s">
        <v>31</v>
      </c>
      <c r="B1" s="76" t="s">
        <v>38</v>
      </c>
      <c r="C1" s="76"/>
      <c r="D1" s="37"/>
      <c r="E1" s="38"/>
    </row>
    <row r="2" spans="1:9" ht="29.25" customHeight="1" x14ac:dyDescent="0.2">
      <c r="A2" s="80" t="s">
        <v>23</v>
      </c>
      <c r="B2" s="81" t="s">
        <v>39</v>
      </c>
      <c r="C2" s="80" t="s">
        <v>24</v>
      </c>
      <c r="D2" s="90">
        <v>41640</v>
      </c>
      <c r="E2" s="91">
        <v>41820</v>
      </c>
    </row>
    <row r="3" spans="1:9" ht="29.25" customHeight="1" x14ac:dyDescent="0.2">
      <c r="A3" s="169" t="s">
        <v>12</v>
      </c>
      <c r="B3" s="170"/>
      <c r="C3" s="170"/>
      <c r="D3" s="170"/>
      <c r="E3" s="171"/>
    </row>
    <row r="4" spans="1:9" ht="39.75" customHeight="1" x14ac:dyDescent="0.25">
      <c r="A4" s="57" t="s">
        <v>12</v>
      </c>
      <c r="B4" s="58" t="s">
        <v>1</v>
      </c>
      <c r="C4" s="9"/>
      <c r="D4" s="9"/>
      <c r="E4" s="43"/>
    </row>
    <row r="5" spans="1:9" ht="25.5" x14ac:dyDescent="0.2">
      <c r="A5" s="46" t="s">
        <v>2</v>
      </c>
      <c r="B5" s="3" t="s">
        <v>3</v>
      </c>
      <c r="C5" s="3" t="s">
        <v>13</v>
      </c>
      <c r="D5" s="3"/>
      <c r="E5" s="22" t="s">
        <v>14</v>
      </c>
    </row>
    <row r="6" spans="1:9" x14ac:dyDescent="0.2">
      <c r="A6" s="39"/>
      <c r="B6" s="31"/>
      <c r="C6" s="31"/>
      <c r="D6" s="31"/>
      <c r="E6" s="40"/>
    </row>
    <row r="7" spans="1:9" x14ac:dyDescent="0.2">
      <c r="A7" s="39"/>
      <c r="B7" s="31"/>
      <c r="C7" s="31"/>
      <c r="D7" s="31"/>
      <c r="E7" s="40"/>
    </row>
    <row r="8" spans="1:9" x14ac:dyDescent="0.2">
      <c r="A8" s="96"/>
      <c r="B8" s="95"/>
      <c r="C8" s="31"/>
      <c r="D8" s="31"/>
      <c r="E8" s="40"/>
      <c r="I8" s="94"/>
    </row>
    <row r="9" spans="1:9" x14ac:dyDescent="0.2">
      <c r="A9" s="96"/>
      <c r="B9" s="95"/>
      <c r="C9" s="13"/>
      <c r="D9" s="31"/>
      <c r="E9" s="40"/>
      <c r="I9" s="94"/>
    </row>
    <row r="10" spans="1:9" x14ac:dyDescent="0.2">
      <c r="A10" s="96" t="s">
        <v>40</v>
      </c>
      <c r="B10" s="95"/>
      <c r="C10" s="31"/>
      <c r="D10" s="31"/>
      <c r="E10" s="40"/>
      <c r="I10" s="94"/>
    </row>
    <row r="11" spans="1:9" x14ac:dyDescent="0.2">
      <c r="A11" s="96"/>
      <c r="B11" s="95"/>
      <c r="C11" s="31"/>
      <c r="D11" s="31"/>
      <c r="E11" s="40"/>
      <c r="I11" s="94"/>
    </row>
    <row r="12" spans="1:9" x14ac:dyDescent="0.2">
      <c r="A12" s="98"/>
      <c r="B12" s="95"/>
      <c r="C12" s="31"/>
      <c r="D12" s="36"/>
      <c r="E12" s="40"/>
      <c r="I12" s="94"/>
    </row>
    <row r="13" spans="1:9" x14ac:dyDescent="0.2">
      <c r="A13" s="98"/>
      <c r="B13" s="95"/>
      <c r="C13" s="31"/>
      <c r="D13" s="36"/>
      <c r="E13" s="40"/>
      <c r="I13" s="94"/>
    </row>
    <row r="14" spans="1:9" x14ac:dyDescent="0.2">
      <c r="A14" s="39"/>
      <c r="B14" s="31"/>
      <c r="C14" s="31"/>
      <c r="D14" s="31"/>
      <c r="E14" s="40"/>
      <c r="I14" s="94"/>
    </row>
    <row r="15" spans="1:9" ht="31.5" x14ac:dyDescent="0.25">
      <c r="A15" s="57" t="s">
        <v>12</v>
      </c>
      <c r="B15" s="58" t="s">
        <v>25</v>
      </c>
      <c r="C15" s="97">
        <f>SUM(B8:B13)</f>
        <v>0</v>
      </c>
      <c r="D15" s="9"/>
      <c r="E15" s="43"/>
    </row>
    <row r="16" spans="1:9" ht="15" customHeight="1" x14ac:dyDescent="0.2">
      <c r="A16" s="46" t="s">
        <v>2</v>
      </c>
      <c r="B16" s="3" t="s">
        <v>3</v>
      </c>
      <c r="C16" s="3"/>
      <c r="D16" s="3"/>
      <c r="E16" s="22"/>
    </row>
    <row r="17" spans="1:8" x14ac:dyDescent="0.2">
      <c r="A17" s="39"/>
      <c r="B17" s="31"/>
      <c r="C17" s="31"/>
      <c r="D17" s="31"/>
      <c r="E17" s="40"/>
    </row>
    <row r="18" spans="1:8" x14ac:dyDescent="0.2">
      <c r="A18" s="39"/>
      <c r="B18" s="31"/>
      <c r="C18" s="31"/>
      <c r="D18" s="31"/>
      <c r="E18" s="40"/>
    </row>
    <row r="19" spans="1:8" x14ac:dyDescent="0.2">
      <c r="A19" s="155">
        <v>41760</v>
      </c>
      <c r="B19" s="150">
        <f>691.3*1.15</f>
        <v>794.99499999999989</v>
      </c>
      <c r="C19" s="31" t="s">
        <v>91</v>
      </c>
      <c r="D19" s="31" t="s">
        <v>59</v>
      </c>
      <c r="E19" s="40" t="s">
        <v>41</v>
      </c>
    </row>
    <row r="20" spans="1:8" ht="25.5" x14ac:dyDescent="0.2">
      <c r="A20" s="155">
        <v>41671</v>
      </c>
      <c r="B20" s="150">
        <f>1700.87*1.15</f>
        <v>1956.0004999999996</v>
      </c>
      <c r="C20" s="31" t="s">
        <v>60</v>
      </c>
      <c r="D20" s="31" t="s">
        <v>61</v>
      </c>
      <c r="E20" s="40" t="s">
        <v>41</v>
      </c>
    </row>
    <row r="21" spans="1:8" x14ac:dyDescent="0.2">
      <c r="A21" s="155">
        <v>41640</v>
      </c>
      <c r="B21" s="150">
        <f>586.64*1.15</f>
        <v>674.63599999999997</v>
      </c>
      <c r="C21" s="31" t="s">
        <v>62</v>
      </c>
      <c r="D21" s="31" t="s">
        <v>61</v>
      </c>
      <c r="E21" s="40" t="s">
        <v>41</v>
      </c>
    </row>
    <row r="22" spans="1:8" x14ac:dyDescent="0.2">
      <c r="A22" s="155">
        <v>41730</v>
      </c>
      <c r="B22" s="150">
        <f>300*1.15</f>
        <v>345</v>
      </c>
      <c r="C22" s="31" t="s">
        <v>64</v>
      </c>
      <c r="D22" s="31" t="s">
        <v>63</v>
      </c>
      <c r="E22" s="40" t="s">
        <v>41</v>
      </c>
    </row>
    <row r="23" spans="1:8" x14ac:dyDescent="0.2">
      <c r="A23" s="155">
        <v>41760</v>
      </c>
      <c r="B23" s="150">
        <v>1799.04</v>
      </c>
      <c r="C23" s="31" t="s">
        <v>66</v>
      </c>
      <c r="D23" s="31" t="s">
        <v>67</v>
      </c>
      <c r="E23" s="40" t="s">
        <v>65</v>
      </c>
    </row>
    <row r="24" spans="1:8" x14ac:dyDescent="0.2">
      <c r="A24" s="155"/>
      <c r="B24" s="150"/>
      <c r="C24" s="31"/>
      <c r="D24" s="31"/>
      <c r="E24" s="40"/>
    </row>
    <row r="25" spans="1:8" ht="25.5" x14ac:dyDescent="0.2">
      <c r="A25" s="93">
        <v>41640</v>
      </c>
      <c r="B25" s="150">
        <f>58.74*1.15</f>
        <v>67.551000000000002</v>
      </c>
      <c r="C25" s="31" t="s">
        <v>92</v>
      </c>
      <c r="D25" s="31" t="s">
        <v>48</v>
      </c>
      <c r="E25" s="40"/>
      <c r="H25" s="130"/>
    </row>
    <row r="26" spans="1:8" ht="25.5" x14ac:dyDescent="0.2">
      <c r="A26" s="93">
        <v>41671</v>
      </c>
      <c r="B26" s="150">
        <f>56.87*1.15</f>
        <v>65.400499999999994</v>
      </c>
      <c r="C26" s="31" t="s">
        <v>92</v>
      </c>
      <c r="D26" s="31" t="s">
        <v>48</v>
      </c>
      <c r="E26" s="40"/>
    </row>
    <row r="27" spans="1:8" ht="25.5" x14ac:dyDescent="0.2">
      <c r="A27" s="93">
        <v>41699</v>
      </c>
      <c r="B27" s="150">
        <f>59.42*1.15</f>
        <v>68.332999999999998</v>
      </c>
      <c r="C27" s="31" t="s">
        <v>92</v>
      </c>
      <c r="D27" s="31" t="s">
        <v>48</v>
      </c>
      <c r="E27" s="40"/>
      <c r="H27" s="138"/>
    </row>
    <row r="28" spans="1:8" ht="25.5" x14ac:dyDescent="0.2">
      <c r="A28" s="93">
        <v>41730</v>
      </c>
      <c r="B28" s="150">
        <f>58.74*1.15</f>
        <v>67.551000000000002</v>
      </c>
      <c r="C28" s="31" t="s">
        <v>92</v>
      </c>
      <c r="D28" s="31" t="s">
        <v>48</v>
      </c>
      <c r="E28" s="40"/>
      <c r="H28" s="138"/>
    </row>
    <row r="29" spans="1:8" ht="25.5" x14ac:dyDescent="0.2">
      <c r="A29" s="93">
        <v>41760</v>
      </c>
      <c r="B29" s="150">
        <f>87.72*1.15</f>
        <v>100.87799999999999</v>
      </c>
      <c r="C29" s="31" t="s">
        <v>92</v>
      </c>
      <c r="D29" s="31" t="s">
        <v>48</v>
      </c>
      <c r="E29" s="40"/>
      <c r="H29" s="138"/>
    </row>
    <row r="30" spans="1:8" ht="25.5" x14ac:dyDescent="0.2">
      <c r="A30" s="93">
        <v>41791</v>
      </c>
      <c r="B30" s="150">
        <f>+(141.64-84.94)*1.15+84.94</f>
        <v>150.14499999999998</v>
      </c>
      <c r="C30" s="31" t="s">
        <v>92</v>
      </c>
      <c r="D30" s="31" t="s">
        <v>48</v>
      </c>
      <c r="E30" s="40"/>
      <c r="H30" s="138"/>
    </row>
    <row r="31" spans="1:8" ht="15" x14ac:dyDescent="0.2">
      <c r="A31" s="39"/>
      <c r="B31" s="31"/>
      <c r="C31" s="31"/>
      <c r="D31" s="31"/>
      <c r="E31" s="40"/>
      <c r="H31" s="138"/>
    </row>
    <row r="32" spans="1:8" x14ac:dyDescent="0.2">
      <c r="A32" s="39"/>
      <c r="B32" s="31"/>
      <c r="C32" s="31"/>
      <c r="D32" s="31"/>
      <c r="E32" s="40"/>
    </row>
    <row r="33" spans="1:5" x14ac:dyDescent="0.2">
      <c r="A33" s="39"/>
      <c r="B33" s="31"/>
      <c r="C33" s="31"/>
      <c r="D33" s="31"/>
      <c r="E33" s="40"/>
    </row>
    <row r="34" spans="1:5" x14ac:dyDescent="0.2">
      <c r="A34" s="39"/>
      <c r="B34" s="31"/>
      <c r="C34" s="31"/>
      <c r="D34" s="31"/>
      <c r="E34" s="40"/>
    </row>
    <row r="35" spans="1:5" x14ac:dyDescent="0.2">
      <c r="A35" s="39"/>
      <c r="B35" s="31"/>
      <c r="C35" s="31"/>
      <c r="D35" s="31"/>
      <c r="E35" s="40"/>
    </row>
    <row r="36" spans="1:5" ht="45" x14ac:dyDescent="0.2">
      <c r="A36" s="75" t="s">
        <v>15</v>
      </c>
      <c r="B36" s="100">
        <f>SUM(B19:B34)</f>
        <v>6089.5299999999988</v>
      </c>
      <c r="C36" s="33"/>
      <c r="D36" s="34"/>
      <c r="E36" s="74"/>
    </row>
    <row r="37" spans="1:5" x14ac:dyDescent="0.2">
      <c r="A37" s="39"/>
      <c r="B37" s="13" t="s">
        <v>28</v>
      </c>
      <c r="C37" s="31"/>
      <c r="D37" s="31"/>
      <c r="E37" s="40"/>
    </row>
    <row r="38" spans="1:5" x14ac:dyDescent="0.2">
      <c r="A38" s="39"/>
      <c r="B38" s="31"/>
      <c r="C38" s="31"/>
      <c r="D38" s="31"/>
      <c r="E38" s="40"/>
    </row>
    <row r="39" spans="1:5" x14ac:dyDescent="0.2">
      <c r="A39" s="39"/>
      <c r="B39" s="31"/>
      <c r="C39" s="31"/>
      <c r="D39" s="31"/>
      <c r="E39" s="40"/>
    </row>
    <row r="40" spans="1:5" x14ac:dyDescent="0.2">
      <c r="A40" s="39"/>
      <c r="B40" s="31"/>
      <c r="C40" s="31"/>
      <c r="D40" s="31"/>
      <c r="E40" s="40"/>
    </row>
    <row r="41" spans="1:5" x14ac:dyDescent="0.2">
      <c r="A41" s="39"/>
      <c r="B41" s="31"/>
      <c r="C41" s="31"/>
      <c r="D41" s="31"/>
      <c r="E41" s="40"/>
    </row>
    <row r="42" spans="1:5" x14ac:dyDescent="0.2">
      <c r="A42" s="39"/>
      <c r="B42" s="31"/>
      <c r="C42" s="31"/>
      <c r="D42" s="31"/>
      <c r="E42" s="40"/>
    </row>
    <row r="43" spans="1:5" x14ac:dyDescent="0.2">
      <c r="A43" s="39"/>
      <c r="B43" s="31"/>
      <c r="C43" s="31"/>
      <c r="D43" s="31"/>
      <c r="E43" s="40"/>
    </row>
    <row r="44" spans="1:5" ht="25.5" x14ac:dyDescent="0.2">
      <c r="A44" s="23" t="s">
        <v>29</v>
      </c>
      <c r="B44" s="31"/>
      <c r="C44" s="31"/>
      <c r="D44" s="31"/>
      <c r="E44" s="40"/>
    </row>
    <row r="45" spans="1:5" x14ac:dyDescent="0.2">
      <c r="A45" s="39"/>
      <c r="B45" s="31"/>
      <c r="C45" s="31"/>
      <c r="D45" s="31"/>
      <c r="E45" s="40"/>
    </row>
    <row r="46" spans="1:5" x14ac:dyDescent="0.2">
      <c r="A46" s="39"/>
      <c r="B46" s="31"/>
      <c r="C46" s="31"/>
      <c r="D46" s="31"/>
      <c r="E46" s="40"/>
    </row>
    <row r="47" spans="1:5" x14ac:dyDescent="0.2">
      <c r="A47" s="39"/>
      <c r="B47" s="31"/>
      <c r="C47" s="31"/>
      <c r="D47" s="31"/>
      <c r="E47" s="40"/>
    </row>
    <row r="48" spans="1:5" x14ac:dyDescent="0.2">
      <c r="A48" s="39"/>
      <c r="B48" s="31"/>
      <c r="C48" s="31"/>
      <c r="D48" s="31"/>
      <c r="E48" s="40"/>
    </row>
    <row r="49" spans="1:5" x14ac:dyDescent="0.2">
      <c r="A49" s="41"/>
      <c r="B49" s="27"/>
      <c r="C49" s="27"/>
      <c r="D49" s="27"/>
      <c r="E49" s="42"/>
    </row>
  </sheetData>
  <sortState ref="A20:E25">
    <sortCondition ref="A19"/>
  </sortState>
  <mergeCells count="1">
    <mergeCell ref="A3:E3"/>
  </mergeCells>
  <printOptions gridLines="1"/>
  <pageMargins left="0.70866141732283472" right="0.70866141732283472" top="0.74803149606299213" bottom="0.74803149606299213" header="0.31496062992125984" footer="0.31496062992125984"/>
  <pageSetup paperSize="9"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Travel</vt:lpstr>
      <vt:lpstr>Hospitality provided</vt:lpstr>
      <vt:lpstr>Gifts and hospitality received</vt:lpstr>
      <vt:lpstr>Other</vt:lpstr>
      <vt:lpstr>'Hospitality provided'!Print_Area</vt:lpstr>
      <vt:lpstr>Other!Print_Area</vt:lpstr>
    </vt:vector>
  </TitlesOfParts>
  <Company>SSC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mortensenm</dc:creator>
  <cp:lastModifiedBy>Falyn Edlin</cp:lastModifiedBy>
  <cp:lastPrinted>2014-02-27T01:58:30Z</cp:lastPrinted>
  <dcterms:created xsi:type="dcterms:W3CDTF">2010-10-17T20:59:02Z</dcterms:created>
  <dcterms:modified xsi:type="dcterms:W3CDTF">2014-07-22T00:05:38Z</dcterms:modified>
</cp:coreProperties>
</file>