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F989B4DF-9097-4C31-8074-9EFC65D53D7C}" xr6:coauthVersionLast="47" xr6:coauthVersionMax="47" xr10:uidLastSave="{00000000-0000-0000-0000-000000000000}"/>
  <bookViews>
    <workbookView xWindow="-120" yWindow="-120" windowWidth="29040" windowHeight="15720" xr2:uid="{0E556263-ADF4-48AD-89B0-CE2A9F5E486C}"/>
  </bookViews>
  <sheets>
    <sheet name="AHS-I" sheetId="2" r:id="rId1"/>
    <sheet name="AHS-O" sheetId="3" r:id="rId2"/>
    <sheet name="APCS" sheetId="1" r:id="rId3"/>
    <sheet name="HCS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E14" i="4"/>
  <c r="F12" i="2"/>
  <c r="D10" i="3"/>
  <c r="F17" i="1" l="1"/>
  <c r="D6" i="3"/>
  <c r="D7" i="3"/>
  <c r="D9" i="3" s="1"/>
  <c r="D8" i="3"/>
  <c r="D9" i="2"/>
  <c r="D10" i="2"/>
  <c r="D12" i="2"/>
  <c r="E9" i="1"/>
  <c r="E8" i="1"/>
  <c r="D4" i="1"/>
  <c r="D5" i="1"/>
  <c r="D6" i="1"/>
  <c r="D7" i="1"/>
  <c r="D8" i="1"/>
  <c r="D12" i="1"/>
  <c r="D13" i="1"/>
  <c r="D14" i="1"/>
  <c r="D16" i="1"/>
  <c r="D17" i="1"/>
  <c r="D18" i="1"/>
  <c r="D19" i="1"/>
  <c r="D20" i="1" s="1"/>
  <c r="F12" i="1"/>
  <c r="E17" i="4"/>
  <c r="E16" i="4"/>
  <c r="E8" i="4"/>
  <c r="E6" i="4"/>
  <c r="F6" i="3"/>
  <c r="F7" i="3" s="1"/>
  <c r="F9" i="3" s="1"/>
  <c r="F19" i="1"/>
  <c r="F20" i="1" s="1"/>
  <c r="F18" i="1"/>
  <c r="F16" i="1"/>
  <c r="F13" i="1"/>
  <c r="F14" i="1" s="1"/>
  <c r="F8" i="1"/>
  <c r="F7" i="1"/>
  <c r="F6" i="1"/>
  <c r="F5" i="1"/>
  <c r="F4" i="1"/>
  <c r="F10" i="2"/>
  <c r="F9" i="2"/>
  <c r="E7" i="3"/>
  <c r="E9" i="3" s="1"/>
  <c r="E12" i="2"/>
  <c r="E10" i="2"/>
  <c r="E9" i="2"/>
  <c r="D11" i="3" l="1"/>
  <c r="F8" i="3"/>
  <c r="F10" i="3"/>
  <c r="F11" i="3" s="1"/>
  <c r="E10" i="3"/>
  <c r="E11" i="3" s="1"/>
  <c r="E8" i="3"/>
  <c r="G12" i="2" l="1"/>
  <c r="H12" i="2"/>
  <c r="G10" i="2"/>
  <c r="H10" i="2"/>
  <c r="G9" i="2"/>
  <c r="H9" i="2"/>
  <c r="E6" i="1"/>
  <c r="E4" i="1"/>
  <c r="E5" i="1"/>
  <c r="E7" i="1"/>
  <c r="H6" i="3"/>
  <c r="H7" i="3" s="1"/>
  <c r="H10" i="3" s="1"/>
  <c r="H11" i="3" s="1"/>
  <c r="G6" i="3"/>
  <c r="G7" i="3" s="1"/>
  <c r="G8" i="3" s="1"/>
  <c r="H19" i="1"/>
  <c r="H20" i="1" s="1"/>
  <c r="G19" i="1"/>
  <c r="G20" i="1" s="1"/>
  <c r="E19" i="1"/>
  <c r="E20" i="1" s="1"/>
  <c r="H18" i="1"/>
  <c r="G18" i="1"/>
  <c r="E18" i="1"/>
  <c r="H17" i="1"/>
  <c r="G17" i="1"/>
  <c r="E17" i="1"/>
  <c r="H16" i="1"/>
  <c r="G16" i="1"/>
  <c r="E16" i="1"/>
  <c r="H13" i="1"/>
  <c r="H14" i="1" s="1"/>
  <c r="G13" i="1"/>
  <c r="G14" i="1" s="1"/>
  <c r="E13" i="1"/>
  <c r="H12" i="1"/>
  <c r="G12" i="1"/>
  <c r="E12" i="1"/>
  <c r="H8" i="1"/>
  <c r="G8" i="1"/>
  <c r="H7" i="1"/>
  <c r="G7" i="1"/>
  <c r="H6" i="1"/>
  <c r="G6" i="1"/>
  <c r="H5" i="1"/>
  <c r="G5" i="1"/>
  <c r="H4" i="1"/>
  <c r="G4" i="1"/>
  <c r="G9" i="3" l="1"/>
  <c r="G10" i="3"/>
  <c r="G11" i="3" s="1"/>
  <c r="H9" i="3"/>
  <c r="H8" i="3"/>
</calcChain>
</file>

<file path=xl/sharedStrings.xml><?xml version="1.0" encoding="utf-8"?>
<sst xmlns="http://schemas.openxmlformats.org/spreadsheetml/2006/main" count="243" uniqueCount="133">
  <si>
    <t>Adult hospital inpatient experience survey</t>
  </si>
  <si>
    <t>Q4 May 2025</t>
  </si>
  <si>
    <t>Q1 August 2025</t>
  </si>
  <si>
    <t>Q2 November 2025</t>
  </si>
  <si>
    <t>Q3 February 2026</t>
  </si>
  <si>
    <t>Q4 May 2026</t>
  </si>
  <si>
    <t>Phase</t>
  </si>
  <si>
    <t>Process</t>
  </si>
  <si>
    <t>Guide</t>
  </si>
  <si>
    <t>Q4 Apr - Jun 25</t>
  </si>
  <si>
    <t>Q1 July - Sept 25</t>
  </si>
  <si>
    <t>Q2 Oct - Dec 25</t>
  </si>
  <si>
    <t>Q3 Jan - Mar 26</t>
  </si>
  <si>
    <t>Q4 Apr - Jun 26</t>
  </si>
  <si>
    <t>Wave set-up</t>
  </si>
  <si>
    <t>Survey sample weeks reminder</t>
  </si>
  <si>
    <t>Friday before survey week</t>
  </si>
  <si>
    <t>Sampling</t>
  </si>
  <si>
    <r>
      <t>Survey sample weeks (4 weeks)</t>
    </r>
    <r>
      <rPr>
        <sz val="10"/>
        <color theme="1"/>
        <rFont val="Calibri"/>
        <family val="2"/>
        <scheme val="minor"/>
      </rPr>
      <t>: Dates of inpatients discharged from hospital</t>
    </r>
  </si>
  <si>
    <t>Monday-Sunday (4 weeks)</t>
  </si>
  <si>
    <t>7 April-4 May 2025</t>
  </si>
  <si>
    <t>30 June - 27 July 2025</t>
  </si>
  <si>
    <t>22 September - 19 October 2025</t>
  </si>
  <si>
    <t>12 January - 8 February 2026</t>
  </si>
  <si>
    <t>6 April-3 May 2026</t>
  </si>
  <si>
    <r>
      <t>Survey sample weeks (2 weeks)</t>
    </r>
    <r>
      <rPr>
        <sz val="10"/>
        <color theme="1"/>
        <rFont val="Calibri"/>
        <family val="2"/>
        <scheme val="minor"/>
      </rPr>
      <t>: Dates of inpatients discharged from hospital</t>
    </r>
  </si>
  <si>
    <t>Monday-Sunday (2 weeks)</t>
  </si>
  <si>
    <t>21 April-4 May 2025</t>
  </si>
  <si>
    <t>14 July - 27 July 2025</t>
  </si>
  <si>
    <t>6 - 19 October 2025</t>
  </si>
  <si>
    <t>26 January - 8 February 2026</t>
  </si>
  <si>
    <t>20 April-3 May 2026</t>
  </si>
  <si>
    <t>Batch open - districts can start uploading patient sample files</t>
  </si>
  <si>
    <t>Tuesday after survey sample weeks</t>
  </si>
  <si>
    <t>District patient sample file upload deadline</t>
  </si>
  <si>
    <t>6 days after batch opening 
1 day before to launch of AHS-I</t>
  </si>
  <si>
    <t>Fieldwork</t>
  </si>
  <si>
    <r>
      <t>Launch of survey: email invitation sent to sample group of patients 
-</t>
    </r>
    <r>
      <rPr>
        <sz val="10"/>
        <color theme="1"/>
        <rFont val="Calibri"/>
        <family val="2"/>
        <scheme val="minor"/>
      </rPr>
      <t xml:space="preserve"> Response rate becomes available on data collection portal</t>
    </r>
  </si>
  <si>
    <t>7 days after batch opening
1 week before launch of APCS 
(to stagger the invitation process)</t>
  </si>
  <si>
    <t>SMS reminder &amp; invitation sent to sample group of patients 
(2 days following initial email invite)</t>
  </si>
  <si>
    <t>2 days after email invite</t>
  </si>
  <si>
    <t>Email reminder sent 
(7 days following initial email invite)</t>
  </si>
  <si>
    <t>7 days after invite</t>
  </si>
  <si>
    <t>Email/text survey links close 
(21 days following launch of survey)</t>
  </si>
  <si>
    <t>21 days after launch</t>
  </si>
  <si>
    <t>Reporting</t>
  </si>
  <si>
    <t>Survey results posted to sector secure online reporting portal</t>
  </si>
  <si>
    <t>7 days after survey close</t>
  </si>
  <si>
    <t>Results published on Experience Explorer</t>
  </si>
  <si>
    <t>Friday, 29 August 2025</t>
  </si>
  <si>
    <t>Friday, 28 November 2025</t>
  </si>
  <si>
    <t>Adult hospital outpatient experience survey</t>
  </si>
  <si>
    <t>Guide
2-WEEK GAP FROM AHS-I</t>
  </si>
  <si>
    <t>Friday before survey sample weeks</t>
  </si>
  <si>
    <r>
      <rPr>
        <b/>
        <sz val="10"/>
        <color theme="1"/>
        <rFont val="Calibri"/>
        <family val="2"/>
        <scheme val="minor"/>
      </rPr>
      <t>Survey sample weeks (2 weeks)</t>
    </r>
    <r>
      <rPr>
        <sz val="10"/>
        <color theme="1"/>
        <rFont val="Calibri"/>
        <family val="2"/>
        <scheme val="minor"/>
      </rPr>
      <t>: Dates of appointment</t>
    </r>
  </si>
  <si>
    <t>19 May - 1 June</t>
  </si>
  <si>
    <t>11-24 August 2025</t>
  </si>
  <si>
    <t>3-16 November 2025</t>
  </si>
  <si>
    <t>23 February-8 March 2026</t>
  </si>
  <si>
    <t>18-31 May 2026</t>
  </si>
  <si>
    <t>6 days after batch opening 
1 day before to launch of AHS-O</t>
  </si>
  <si>
    <t>7 days after batch opening 
1 day before launch of APCS 
(to stagger the invitation process)</t>
  </si>
  <si>
    <t>Survey links close (21 days following launch of survey)</t>
  </si>
  <si>
    <t>Survey results available in raw data export from data collection portal</t>
  </si>
  <si>
    <t>Adult primary care patient experience survey</t>
  </si>
  <si>
    <t>Facility ID file provided by the Ministry</t>
  </si>
  <si>
    <t>1 month prior to survey sample weeks</t>
  </si>
  <si>
    <t>Practice inclusion phase starts</t>
  </si>
  <si>
    <t>Reminder 1 - Practice inclusion phase</t>
  </si>
  <si>
    <t xml:space="preserve">1 week after start </t>
  </si>
  <si>
    <t>Reminder 2 - Practice inclusion phase</t>
  </si>
  <si>
    <t>2 weeks after start</t>
  </si>
  <si>
    <t>Reminder 3 - Practice inclusion phase</t>
  </si>
  <si>
    <t>3 weeks after start
sent at 9am</t>
  </si>
  <si>
    <t>Deadline for PHOs to send participating practice information</t>
  </si>
  <si>
    <t>3 weeks after start 
5pm deadline date</t>
  </si>
  <si>
    <t>Brochures and materials sent to practices by PHOs ahead of survey week</t>
  </si>
  <si>
    <t>1 week prior to survey sample weeks</t>
  </si>
  <si>
    <t>Friday prior to survey sample weeks</t>
  </si>
  <si>
    <t>Survey sample weeks 
Patients with a 'date of last consultation' at the practice they're enrolled with, in a set 1-week sample period each quarter 
- Week 1 - Census of Māori and Pacific respondents only 
- Week 2 - Sample drawn from full patient pool</t>
  </si>
  <si>
    <t>Start Monday</t>
  </si>
  <si>
    <t>End Sunday</t>
  </si>
  <si>
    <t>Ministry extracts patient data</t>
  </si>
  <si>
    <t>Monday following end of survey sample weeks</t>
  </si>
  <si>
    <t>Commission prioritized SMS sample + extract uploaded to survey provider</t>
  </si>
  <si>
    <t xml:space="preserve">1 day prior to survey launch </t>
  </si>
  <si>
    <t>1 week following launch of AHS 
(to stagger the invitation process)</t>
  </si>
  <si>
    <t>Comment moderation and contact request review period begins</t>
  </si>
  <si>
    <t>1 day following email invite</t>
  </si>
  <si>
    <t>SMS reminder to sample group of patients 
(2 days following email invitation)</t>
  </si>
  <si>
    <t>2 days following email invite</t>
  </si>
  <si>
    <t>Email reminder sent (7 days following email invitation)</t>
  </si>
  <si>
    <t>7 days following email invite</t>
  </si>
  <si>
    <t>Email/text survey links close (21 days following launch of survey)</t>
  </si>
  <si>
    <t>21 days following launch</t>
  </si>
  <si>
    <t>HCSS 2025</t>
  </si>
  <si>
    <t>2024</t>
  </si>
  <si>
    <t>Date</t>
  </si>
  <si>
    <t>Data specification</t>
  </si>
  <si>
    <t>Data specification finalised</t>
  </si>
  <si>
    <t> </t>
  </si>
  <si>
    <t>10 July 2024</t>
  </si>
  <si>
    <t>Providers to run test extract to confirm pre-fieldwork</t>
  </si>
  <si>
    <t>12-23 August 2024</t>
  </si>
  <si>
    <t>Questionnaire</t>
  </si>
  <si>
    <t>Questionnaire finalised and signed-off</t>
  </si>
  <si>
    <t>Week of 22 July</t>
  </si>
  <si>
    <t>Privacy</t>
  </si>
  <si>
    <t>Providers confirm privacy obligations are met</t>
  </si>
  <si>
    <t>Complete by</t>
  </si>
  <si>
    <t>Monday 5 August 2024</t>
  </si>
  <si>
    <t>Notifications</t>
  </si>
  <si>
    <t>Pre-notification flyers, information for support workers, website and newsletter content for providers</t>
  </si>
  <si>
    <t>Available by</t>
  </si>
  <si>
    <t>Monday 12 August 2024</t>
  </si>
  <si>
    <t>Providers share materials</t>
  </si>
  <si>
    <t>Survey sample weeks
People with a ‘last visit date’ at the provider in the 4-week sample period</t>
  </si>
  <si>
    <t>Monday, 19 August 2024</t>
  </si>
  <si>
    <t>Sunday, 15 September 2024</t>
  </si>
  <si>
    <t>Providers extract client data and upload to Ipsos portal</t>
  </si>
  <si>
    <t>During week following end of survey sample period</t>
  </si>
  <si>
    <t>16-20 September 2024</t>
  </si>
  <si>
    <t>16-23 June 2025</t>
  </si>
  <si>
    <r>
      <t xml:space="preserve">Launch of survey: email invitation sent
</t>
    </r>
    <r>
      <rPr>
        <sz val="9"/>
        <color rgb="FF000000"/>
        <rFont val="Calibri"/>
        <family val="2"/>
      </rPr>
      <t>Response rate becomes available on data collection portal</t>
    </r>
  </si>
  <si>
    <t>SMS reminder sent
(Two days following email invitation)</t>
  </si>
  <si>
    <t>Email reminder sent (seven days following email invitation)</t>
  </si>
  <si>
    <t>Decision on hard copy survey</t>
  </si>
  <si>
    <t>9 days following email invite</t>
  </si>
  <si>
    <t>Email / text survey links close (21 days following launch of survey)</t>
  </si>
  <si>
    <r>
      <t xml:space="preserve">Hard copy survey close
</t>
    </r>
    <r>
      <rPr>
        <sz val="9"/>
        <color rgb="FF000000"/>
        <rFont val="Calibri"/>
        <family val="2"/>
      </rPr>
      <t>Data entry needs to be complete by this date</t>
    </r>
  </si>
  <si>
    <t>28 days following sending</t>
  </si>
  <si>
    <t>Survey results</t>
  </si>
  <si>
    <t>To be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</si>
</sst>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9]dddd\,\ d\ mmmm\ yyyy"/>
    <numFmt numFmtId="165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4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b/>
      <i/>
      <sz val="9"/>
      <color rgb="FF80808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i/>
      <sz val="9"/>
      <color rgb="FF80808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top"/>
    </xf>
    <xf numFmtId="0" fontId="12" fillId="0" borderId="1" xfId="0" applyFont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13" fillId="0" borderId="4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11" fillId="0" borderId="0" xfId="0" applyFont="1" applyAlignment="1">
      <alignment vertical="top"/>
    </xf>
    <xf numFmtId="0" fontId="5" fillId="0" borderId="1" xfId="0" applyFont="1" applyBorder="1" applyAlignment="1">
      <alignment horizontal="left" vertical="top"/>
    </xf>
    <xf numFmtId="15" fontId="6" fillId="2" borderId="1" xfId="0" applyNumberFormat="1" applyFont="1" applyFill="1" applyBorder="1" applyAlignment="1">
      <alignment horizontal="right" vertical="top"/>
    </xf>
    <xf numFmtId="15" fontId="6" fillId="2" borderId="2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164" fontId="7" fillId="3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164" fontId="8" fillId="3" borderId="1" xfId="0" applyNumberFormat="1" applyFont="1" applyFill="1" applyBorder="1" applyAlignment="1">
      <alignment horizontal="right" vertical="top"/>
    </xf>
    <xf numFmtId="164" fontId="8" fillId="3" borderId="2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165" fontId="8" fillId="3" borderId="2" xfId="0" applyNumberFormat="1" applyFont="1" applyFill="1" applyBorder="1" applyAlignment="1">
      <alignment horizontal="right" vertical="top"/>
    </xf>
    <xf numFmtId="164" fontId="7" fillId="4" borderId="1" xfId="0" applyNumberFormat="1" applyFont="1" applyFill="1" applyBorder="1" applyAlignment="1">
      <alignment horizontal="right" vertical="top"/>
    </xf>
    <xf numFmtId="164" fontId="7" fillId="4" borderId="2" xfId="0" applyNumberFormat="1" applyFont="1" applyFill="1" applyBorder="1" applyAlignment="1">
      <alignment horizontal="right" vertical="top"/>
    </xf>
    <xf numFmtId="165" fontId="8" fillId="4" borderId="2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165" fontId="7" fillId="5" borderId="2" xfId="0" applyNumberFormat="1" applyFont="1" applyFill="1" applyBorder="1" applyAlignment="1">
      <alignment horizontal="right" vertical="top"/>
    </xf>
    <xf numFmtId="165" fontId="8" fillId="5" borderId="2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165" fontId="7" fillId="6" borderId="2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165" fontId="7" fillId="6" borderId="1" xfId="0" applyNumberFormat="1" applyFont="1" applyFill="1" applyBorder="1" applyAlignment="1">
      <alignment horizontal="right" vertical="top"/>
    </xf>
    <xf numFmtId="15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center" vertical="top"/>
    </xf>
    <xf numFmtId="15" fontId="6" fillId="7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8" fillId="4" borderId="1" xfId="0" applyNumberFormat="1" applyFont="1" applyFill="1" applyBorder="1" applyAlignment="1">
      <alignment horizontal="right" vertical="top"/>
    </xf>
    <xf numFmtId="164" fontId="7" fillId="5" borderId="1" xfId="0" applyNumberFormat="1" applyFont="1" applyFill="1" applyBorder="1" applyAlignment="1">
      <alignment horizontal="right" vertical="top"/>
    </xf>
    <xf numFmtId="164" fontId="8" fillId="5" borderId="1" xfId="0" applyNumberFormat="1" applyFont="1" applyFill="1" applyBorder="1" applyAlignment="1">
      <alignment horizontal="right" vertical="top"/>
    </xf>
    <xf numFmtId="164" fontId="8" fillId="6" borderId="1" xfId="0" applyNumberFormat="1" applyFont="1" applyFill="1" applyBorder="1" applyAlignment="1">
      <alignment horizontal="right" vertical="top"/>
    </xf>
    <xf numFmtId="15" fontId="6" fillId="7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20" fillId="8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8" fillId="9" borderId="4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top" wrapText="1"/>
    </xf>
    <xf numFmtId="49" fontId="21" fillId="9" borderId="6" xfId="0" applyNumberFormat="1" applyFont="1" applyFill="1" applyBorder="1" applyAlignment="1">
      <alignment horizontal="left" vertical="center" wrapText="1"/>
    </xf>
    <xf numFmtId="165" fontId="21" fillId="9" borderId="6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49" fontId="18" fillId="10" borderId="4" xfId="0" applyNumberFormat="1" applyFont="1" applyFill="1" applyBorder="1" applyAlignment="1">
      <alignment horizontal="left" vertical="center" wrapText="1"/>
    </xf>
    <xf numFmtId="49" fontId="22" fillId="0" borderId="7" xfId="0" applyNumberFormat="1" applyFont="1" applyBorder="1" applyAlignment="1">
      <alignment horizontal="left" vertical="top" wrapText="1"/>
    </xf>
    <xf numFmtId="49" fontId="21" fillId="10" borderId="6" xfId="0" applyNumberFormat="1" applyFont="1" applyFill="1" applyBorder="1" applyAlignment="1">
      <alignment horizontal="left" vertical="center" wrapText="1"/>
    </xf>
    <xf numFmtId="165" fontId="21" fillId="10" borderId="6" xfId="0" applyNumberFormat="1" applyFont="1" applyFill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top" wrapText="1"/>
    </xf>
    <xf numFmtId="49" fontId="18" fillId="11" borderId="4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top" wrapText="1"/>
    </xf>
    <xf numFmtId="165" fontId="21" fillId="11" borderId="6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49" fontId="19" fillId="0" borderId="6" xfId="0" applyNumberFormat="1" applyFont="1" applyBorder="1" applyAlignment="1">
      <alignment horizontal="left" vertical="top" wrapText="1"/>
    </xf>
    <xf numFmtId="165" fontId="18" fillId="11" borderId="6" xfId="0" applyNumberFormat="1" applyFont="1" applyFill="1" applyBorder="1" applyAlignment="1">
      <alignment horizontal="left" vertical="center" wrapText="1"/>
    </xf>
    <xf numFmtId="49" fontId="18" fillId="12" borderId="4" xfId="0" applyNumberFormat="1" applyFont="1" applyFill="1" applyBorder="1" applyAlignment="1">
      <alignment horizontal="left" vertical="center" wrapText="1"/>
    </xf>
    <xf numFmtId="49" fontId="24" fillId="12" borderId="6" xfId="0" applyNumberFormat="1" applyFont="1" applyFill="1" applyBorder="1" applyAlignment="1">
      <alignment horizontal="left" vertical="top" wrapText="1"/>
    </xf>
    <xf numFmtId="0" fontId="26" fillId="0" borderId="0" xfId="1" applyFont="1" applyAlignment="1"/>
    <xf numFmtId="0" fontId="17" fillId="0" borderId="0" xfId="0" applyFont="1" applyAlignment="1">
      <alignment wrapText="1"/>
    </xf>
    <xf numFmtId="164" fontId="7" fillId="6" borderId="1" xfId="0" applyNumberFormat="1" applyFont="1" applyFill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13" fillId="0" borderId="4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DF48-FC81-4CCB-83AC-199036F8483E}">
  <dimension ref="A1:I15"/>
  <sheetViews>
    <sheetView tabSelected="1" zoomScaleNormal="100" workbookViewId="0">
      <selection activeCell="G25" sqref="G25"/>
    </sheetView>
  </sheetViews>
  <sheetFormatPr defaultRowHeight="15" x14ac:dyDescent="0.25"/>
  <cols>
    <col min="1" max="1" width="17.5703125" customWidth="1"/>
    <col min="2" max="2" width="62.42578125" style="26" customWidth="1"/>
    <col min="3" max="3" width="30.140625" style="26" customWidth="1"/>
    <col min="4" max="8" width="26.28515625" style="26" customWidth="1"/>
  </cols>
  <sheetData>
    <row r="1" spans="1:9" ht="26.25" x14ac:dyDescent="0.25">
      <c r="A1" s="1"/>
      <c r="B1" s="16" t="s">
        <v>0</v>
      </c>
      <c r="C1" s="16"/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9" x14ac:dyDescent="0.25">
      <c r="A2" s="3" t="s">
        <v>6</v>
      </c>
      <c r="B2" s="31" t="s">
        <v>7</v>
      </c>
      <c r="C2" s="17" t="s">
        <v>8</v>
      </c>
      <c r="D2" s="55" t="s">
        <v>9</v>
      </c>
      <c r="E2" s="61" t="s">
        <v>10</v>
      </c>
      <c r="F2" s="55" t="s">
        <v>11</v>
      </c>
      <c r="G2" s="55" t="s">
        <v>12</v>
      </c>
      <c r="H2" s="55" t="s">
        <v>13</v>
      </c>
    </row>
    <row r="3" spans="1:9" x14ac:dyDescent="0.25">
      <c r="A3" s="9" t="s">
        <v>14</v>
      </c>
      <c r="B3" s="36" t="s">
        <v>15</v>
      </c>
      <c r="C3" s="20" t="s">
        <v>16</v>
      </c>
      <c r="D3" s="37">
        <v>45751</v>
      </c>
      <c r="E3" s="37">
        <v>45835</v>
      </c>
      <c r="F3" s="37">
        <v>45919</v>
      </c>
      <c r="G3" s="37">
        <v>46031</v>
      </c>
      <c r="H3" s="37">
        <v>46114</v>
      </c>
      <c r="I3" s="5"/>
    </row>
    <row r="4" spans="1:9" x14ac:dyDescent="0.25">
      <c r="A4" s="10" t="s">
        <v>17</v>
      </c>
      <c r="B4" s="39" t="s">
        <v>18</v>
      </c>
      <c r="C4" s="20" t="s">
        <v>19</v>
      </c>
      <c r="D4" s="57" t="s">
        <v>20</v>
      </c>
      <c r="E4" s="57" t="s">
        <v>21</v>
      </c>
      <c r="F4" s="57" t="s">
        <v>22</v>
      </c>
      <c r="G4" s="57" t="s">
        <v>23</v>
      </c>
      <c r="H4" s="57" t="s">
        <v>24</v>
      </c>
      <c r="I4" s="5"/>
    </row>
    <row r="5" spans="1:9" x14ac:dyDescent="0.25">
      <c r="A5" s="10" t="s">
        <v>17</v>
      </c>
      <c r="B5" s="39" t="s">
        <v>25</v>
      </c>
      <c r="C5" s="20" t="s">
        <v>26</v>
      </c>
      <c r="D5" s="57" t="s">
        <v>27</v>
      </c>
      <c r="E5" s="57" t="s">
        <v>28</v>
      </c>
      <c r="F5" s="57" t="s">
        <v>29</v>
      </c>
      <c r="G5" s="57" t="s">
        <v>30</v>
      </c>
      <c r="H5" s="57" t="s">
        <v>31</v>
      </c>
      <c r="I5" s="5"/>
    </row>
    <row r="6" spans="1:9" x14ac:dyDescent="0.25">
      <c r="A6" s="10" t="s">
        <v>17</v>
      </c>
      <c r="B6" s="36" t="s">
        <v>32</v>
      </c>
      <c r="C6" s="20" t="s">
        <v>33</v>
      </c>
      <c r="D6" s="41">
        <v>45783</v>
      </c>
      <c r="E6" s="41">
        <v>45867</v>
      </c>
      <c r="F6" s="41">
        <v>45951</v>
      </c>
      <c r="G6" s="41">
        <v>46063</v>
      </c>
      <c r="H6" s="41">
        <v>46147</v>
      </c>
    </row>
    <row r="7" spans="1:9" ht="25.5" x14ac:dyDescent="0.25">
      <c r="A7" s="10" t="s">
        <v>17</v>
      </c>
      <c r="B7" s="39" t="s">
        <v>34</v>
      </c>
      <c r="C7" s="21" t="s">
        <v>35</v>
      </c>
      <c r="D7" s="57">
        <v>45789</v>
      </c>
      <c r="E7" s="57">
        <v>45873</v>
      </c>
      <c r="F7" s="57">
        <v>45954</v>
      </c>
      <c r="G7" s="57">
        <v>46069</v>
      </c>
      <c r="H7" s="57">
        <v>46153</v>
      </c>
    </row>
    <row r="8" spans="1:9" ht="38.25" x14ac:dyDescent="0.25">
      <c r="A8" s="11" t="s">
        <v>36</v>
      </c>
      <c r="B8" s="44" t="s">
        <v>37</v>
      </c>
      <c r="C8" s="21" t="s">
        <v>38</v>
      </c>
      <c r="D8" s="58">
        <v>45790</v>
      </c>
      <c r="E8" s="58">
        <v>45874</v>
      </c>
      <c r="F8" s="58">
        <v>45958</v>
      </c>
      <c r="G8" s="58">
        <v>46070</v>
      </c>
      <c r="H8" s="58">
        <v>46154</v>
      </c>
      <c r="I8" s="5"/>
    </row>
    <row r="9" spans="1:9" ht="25.5" x14ac:dyDescent="0.25">
      <c r="A9" s="11" t="s">
        <v>36</v>
      </c>
      <c r="B9" s="47" t="s">
        <v>39</v>
      </c>
      <c r="C9" s="20" t="s">
        <v>40</v>
      </c>
      <c r="D9" s="58">
        <f>D8+2</f>
        <v>45792</v>
      </c>
      <c r="E9" s="58">
        <f>E8+2</f>
        <v>45876</v>
      </c>
      <c r="F9" s="58">
        <f>F8+2</f>
        <v>45960</v>
      </c>
      <c r="G9" s="58">
        <f t="shared" ref="G9:H9" si="0">G8+2</f>
        <v>46072</v>
      </c>
      <c r="H9" s="58">
        <f t="shared" si="0"/>
        <v>46156</v>
      </c>
      <c r="I9" s="6"/>
    </row>
    <row r="10" spans="1:9" x14ac:dyDescent="0.25">
      <c r="A10" s="11" t="s">
        <v>36</v>
      </c>
      <c r="B10" s="36" t="s">
        <v>41</v>
      </c>
      <c r="C10" s="20" t="s">
        <v>42</v>
      </c>
      <c r="D10" s="58">
        <f>D8+7</f>
        <v>45797</v>
      </c>
      <c r="E10" s="58">
        <f>E8+7</f>
        <v>45881</v>
      </c>
      <c r="F10" s="58">
        <f>F8+7</f>
        <v>45965</v>
      </c>
      <c r="G10" s="58">
        <f t="shared" ref="G10:H10" si="1">G8+7</f>
        <v>46077</v>
      </c>
      <c r="H10" s="58">
        <f t="shared" si="1"/>
        <v>46161</v>
      </c>
    </row>
    <row r="11" spans="1:9" x14ac:dyDescent="0.25">
      <c r="A11" s="11" t="s">
        <v>36</v>
      </c>
      <c r="B11" s="62" t="s">
        <v>43</v>
      </c>
      <c r="C11" s="20" t="s">
        <v>44</v>
      </c>
      <c r="D11" s="58">
        <v>45811</v>
      </c>
      <c r="E11" s="58">
        <v>45895</v>
      </c>
      <c r="F11" s="58">
        <v>45979</v>
      </c>
      <c r="G11" s="58">
        <v>46091</v>
      </c>
      <c r="H11" s="58">
        <v>46175</v>
      </c>
    </row>
    <row r="12" spans="1:9" x14ac:dyDescent="0.25">
      <c r="A12" s="12" t="s">
        <v>45</v>
      </c>
      <c r="B12" s="31" t="s">
        <v>46</v>
      </c>
      <c r="C12" s="20" t="s">
        <v>47</v>
      </c>
      <c r="D12" s="93">
        <f>D11+7</f>
        <v>45818</v>
      </c>
      <c r="E12" s="93">
        <f t="shared" ref="E12" si="2">E11+7</f>
        <v>45902</v>
      </c>
      <c r="F12" s="93">
        <f>F11+7</f>
        <v>45986</v>
      </c>
      <c r="G12" s="93">
        <f t="shared" ref="G12:H12" si="3">G11+7</f>
        <v>46098</v>
      </c>
      <c r="H12" s="93">
        <f t="shared" si="3"/>
        <v>46182</v>
      </c>
    </row>
    <row r="13" spans="1:9" x14ac:dyDescent="0.25">
      <c r="A13" s="12" t="s">
        <v>45</v>
      </c>
      <c r="B13" s="49" t="s">
        <v>48</v>
      </c>
      <c r="C13" s="29"/>
      <c r="D13" s="50" t="s">
        <v>49</v>
      </c>
      <c r="E13" s="50" t="s">
        <v>50</v>
      </c>
      <c r="F13" s="50">
        <v>46080</v>
      </c>
      <c r="G13" s="50">
        <v>46171</v>
      </c>
      <c r="H13" s="50">
        <v>46262</v>
      </c>
    </row>
    <row r="15" spans="1:9" x14ac:dyDescent="0.25">
      <c r="B15" s="30"/>
      <c r="C15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927B-0987-4011-AF8C-1E3828F58B53}">
  <dimension ref="A1:H14"/>
  <sheetViews>
    <sheetView zoomScaleNormal="100" workbookViewId="0">
      <selection activeCell="G23" sqref="G23"/>
    </sheetView>
  </sheetViews>
  <sheetFormatPr defaultColWidth="38" defaultRowHeight="15" x14ac:dyDescent="0.25"/>
  <cols>
    <col min="1" max="1" width="17.5703125" customWidth="1"/>
    <col min="2" max="2" width="62.42578125" style="26" customWidth="1"/>
    <col min="3" max="3" width="30.140625" style="26" customWidth="1"/>
    <col min="4" max="8" width="26.28515625" style="26" customWidth="1"/>
  </cols>
  <sheetData>
    <row r="1" spans="1:8" ht="26.25" x14ac:dyDescent="0.25">
      <c r="A1" s="7"/>
      <c r="B1" s="27" t="s">
        <v>51</v>
      </c>
      <c r="C1" s="27"/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</row>
    <row r="2" spans="1:8" ht="25.5" x14ac:dyDescent="0.25">
      <c r="A2" s="3" t="s">
        <v>6</v>
      </c>
      <c r="B2" s="31" t="s">
        <v>7</v>
      </c>
      <c r="C2" s="28" t="s">
        <v>52</v>
      </c>
      <c r="D2" s="55" t="s">
        <v>9</v>
      </c>
      <c r="E2" s="55" t="s">
        <v>10</v>
      </c>
      <c r="F2" s="55" t="s">
        <v>11</v>
      </c>
      <c r="G2" s="55" t="s">
        <v>12</v>
      </c>
      <c r="H2" s="55" t="s">
        <v>13</v>
      </c>
    </row>
    <row r="3" spans="1:8" x14ac:dyDescent="0.25">
      <c r="A3" s="9" t="s">
        <v>14</v>
      </c>
      <c r="B3" s="36" t="s">
        <v>15</v>
      </c>
      <c r="C3" s="20" t="s">
        <v>53</v>
      </c>
      <c r="D3" s="37">
        <v>45793</v>
      </c>
      <c r="E3" s="37">
        <v>45877</v>
      </c>
      <c r="F3" s="37">
        <v>45961</v>
      </c>
      <c r="G3" s="37">
        <v>46073</v>
      </c>
      <c r="H3" s="37">
        <v>46157</v>
      </c>
    </row>
    <row r="4" spans="1:8" x14ac:dyDescent="0.25">
      <c r="A4" s="10" t="s">
        <v>17</v>
      </c>
      <c r="B4" s="56" t="s">
        <v>54</v>
      </c>
      <c r="C4" s="20" t="s">
        <v>26</v>
      </c>
      <c r="D4" s="57" t="s">
        <v>55</v>
      </c>
      <c r="E4" s="57" t="s">
        <v>56</v>
      </c>
      <c r="F4" s="57" t="s">
        <v>57</v>
      </c>
      <c r="G4" s="57" t="s">
        <v>58</v>
      </c>
      <c r="H4" s="57" t="s">
        <v>59</v>
      </c>
    </row>
    <row r="5" spans="1:8" x14ac:dyDescent="0.25">
      <c r="A5" s="10" t="s">
        <v>17</v>
      </c>
      <c r="B5" s="36" t="s">
        <v>32</v>
      </c>
      <c r="C5" s="20" t="s">
        <v>33</v>
      </c>
      <c r="D5" s="41">
        <v>45811</v>
      </c>
      <c r="E5" s="41">
        <v>45895</v>
      </c>
      <c r="F5" s="41">
        <v>45979</v>
      </c>
      <c r="G5" s="41">
        <v>46091</v>
      </c>
      <c r="H5" s="41">
        <v>46175</v>
      </c>
    </row>
    <row r="6" spans="1:8" ht="25.5" x14ac:dyDescent="0.25">
      <c r="A6" s="10" t="s">
        <v>17</v>
      </c>
      <c r="B6" s="39" t="s">
        <v>34</v>
      </c>
      <c r="C6" s="21" t="s">
        <v>60</v>
      </c>
      <c r="D6" s="57">
        <f>D5+6</f>
        <v>45817</v>
      </c>
      <c r="E6" s="57">
        <v>45901</v>
      </c>
      <c r="F6" s="57">
        <f>F5+6</f>
        <v>45985</v>
      </c>
      <c r="G6" s="57">
        <f>G5+6</f>
        <v>46097</v>
      </c>
      <c r="H6" s="57">
        <f>H5+6</f>
        <v>46181</v>
      </c>
    </row>
    <row r="7" spans="1:8" ht="38.25" x14ac:dyDescent="0.25">
      <c r="A7" s="11" t="s">
        <v>36</v>
      </c>
      <c r="B7" s="44" t="s">
        <v>37</v>
      </c>
      <c r="C7" s="21" t="s">
        <v>61</v>
      </c>
      <c r="D7" s="58">
        <f>D6+1</f>
        <v>45818</v>
      </c>
      <c r="E7" s="58">
        <f>E6+1</f>
        <v>45902</v>
      </c>
      <c r="F7" s="58">
        <f>F6+1</f>
        <v>45986</v>
      </c>
      <c r="G7" s="58">
        <f>G6+1</f>
        <v>46098</v>
      </c>
      <c r="H7" s="58">
        <f>H6+1</f>
        <v>46182</v>
      </c>
    </row>
    <row r="8" spans="1:8" s="6" customFormat="1" ht="25.5" x14ac:dyDescent="0.25">
      <c r="A8" s="11" t="s">
        <v>36</v>
      </c>
      <c r="B8" s="47" t="s">
        <v>39</v>
      </c>
      <c r="C8" s="20" t="s">
        <v>40</v>
      </c>
      <c r="D8" s="59">
        <f>D7+2</f>
        <v>45820</v>
      </c>
      <c r="E8" s="59">
        <f>E7+2</f>
        <v>45904</v>
      </c>
      <c r="F8" s="59">
        <f>F7+2</f>
        <v>45988</v>
      </c>
      <c r="G8" s="59">
        <f>G7+2</f>
        <v>46100</v>
      </c>
      <c r="H8" s="59">
        <f>H7+2</f>
        <v>46184</v>
      </c>
    </row>
    <row r="9" spans="1:8" x14ac:dyDescent="0.25">
      <c r="A9" s="11" t="s">
        <v>36</v>
      </c>
      <c r="B9" s="36" t="s">
        <v>41</v>
      </c>
      <c r="C9" s="20" t="s">
        <v>42</v>
      </c>
      <c r="D9" s="59">
        <f>D7+7</f>
        <v>45825</v>
      </c>
      <c r="E9" s="59">
        <f>E7+7</f>
        <v>45909</v>
      </c>
      <c r="F9" s="59">
        <f>F7+7</f>
        <v>45993</v>
      </c>
      <c r="G9" s="59">
        <f>G7+7</f>
        <v>46105</v>
      </c>
      <c r="H9" s="59">
        <f>H7+7</f>
        <v>46189</v>
      </c>
    </row>
    <row r="10" spans="1:8" x14ac:dyDescent="0.25">
      <c r="A10" s="11" t="s">
        <v>36</v>
      </c>
      <c r="B10" s="56" t="s">
        <v>62</v>
      </c>
      <c r="C10" s="20" t="s">
        <v>44</v>
      </c>
      <c r="D10" s="58">
        <f>D7+21</f>
        <v>45839</v>
      </c>
      <c r="E10" s="58">
        <f>E7+21</f>
        <v>45923</v>
      </c>
      <c r="F10" s="58">
        <f>F7+21</f>
        <v>46007</v>
      </c>
      <c r="G10" s="58">
        <f>G7+21</f>
        <v>46119</v>
      </c>
      <c r="H10" s="58">
        <f>H7+21</f>
        <v>46203</v>
      </c>
    </row>
    <row r="11" spans="1:8" x14ac:dyDescent="0.25">
      <c r="A11" s="12" t="s">
        <v>45</v>
      </c>
      <c r="B11" s="31" t="s">
        <v>63</v>
      </c>
      <c r="C11" s="20" t="s">
        <v>47</v>
      </c>
      <c r="D11" s="60">
        <f>D10+7</f>
        <v>45846</v>
      </c>
      <c r="E11" s="60">
        <f>E10+7</f>
        <v>45930</v>
      </c>
      <c r="F11" s="60">
        <f t="shared" ref="F11" si="0">F10+7</f>
        <v>46014</v>
      </c>
      <c r="G11" s="60">
        <f t="shared" ref="G11" si="1">G10+7</f>
        <v>46126</v>
      </c>
      <c r="H11" s="60">
        <f>H10+7</f>
        <v>46210</v>
      </c>
    </row>
    <row r="12" spans="1:8" x14ac:dyDescent="0.25">
      <c r="A12" s="12" t="s">
        <v>45</v>
      </c>
      <c r="B12" s="49" t="s">
        <v>48</v>
      </c>
      <c r="C12" s="29"/>
      <c r="D12" s="50" t="s">
        <v>49</v>
      </c>
      <c r="E12" s="50">
        <v>45989</v>
      </c>
      <c r="F12" s="50">
        <v>46080</v>
      </c>
      <c r="G12" s="50">
        <v>46171</v>
      </c>
      <c r="H12" s="50">
        <v>46262</v>
      </c>
    </row>
    <row r="14" spans="1:8" x14ac:dyDescent="0.25">
      <c r="B14" s="30"/>
      <c r="C14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0A6C-690C-4524-85B9-748CCD8E5428}">
  <dimension ref="A1:H38"/>
  <sheetViews>
    <sheetView zoomScale="91" zoomScaleNormal="91" workbookViewId="0">
      <selection activeCell="B55" sqref="B55"/>
    </sheetView>
  </sheetViews>
  <sheetFormatPr defaultColWidth="9.140625" defaultRowHeight="15" x14ac:dyDescent="0.25"/>
  <cols>
    <col min="1" max="1" width="17.5703125" style="15" customWidth="1"/>
    <col min="2" max="2" width="62.42578125" style="26" customWidth="1"/>
    <col min="3" max="3" width="30.140625" style="26" customWidth="1"/>
    <col min="4" max="4" width="27.85546875" style="26" customWidth="1"/>
    <col min="5" max="5" width="28.28515625" style="26" customWidth="1"/>
    <col min="6" max="8" width="26.28515625" style="26" customWidth="1"/>
  </cols>
  <sheetData>
    <row r="1" spans="1:8" ht="26.25" x14ac:dyDescent="0.25">
      <c r="A1" s="4"/>
      <c r="B1" s="16" t="s">
        <v>64</v>
      </c>
      <c r="C1" s="16"/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8" x14ac:dyDescent="0.25">
      <c r="A2" s="3" t="s">
        <v>6</v>
      </c>
      <c r="B2" s="31" t="s">
        <v>7</v>
      </c>
      <c r="C2" s="17" t="s">
        <v>8</v>
      </c>
      <c r="D2" s="32" t="s">
        <v>9</v>
      </c>
      <c r="E2" s="33" t="s">
        <v>10</v>
      </c>
      <c r="F2" s="32" t="s">
        <v>11</v>
      </c>
      <c r="G2" s="32" t="s">
        <v>12</v>
      </c>
      <c r="H2" s="32" t="s">
        <v>13</v>
      </c>
    </row>
    <row r="3" spans="1:8" x14ac:dyDescent="0.25">
      <c r="A3" s="9" t="s">
        <v>14</v>
      </c>
      <c r="B3" s="31" t="s">
        <v>65</v>
      </c>
      <c r="C3" s="94" t="s">
        <v>66</v>
      </c>
      <c r="D3" s="34">
        <v>45751</v>
      </c>
      <c r="E3" s="35">
        <v>45835</v>
      </c>
      <c r="F3" s="34">
        <v>45933</v>
      </c>
      <c r="G3" s="34">
        <v>46031</v>
      </c>
      <c r="H3" s="34">
        <v>46114</v>
      </c>
    </row>
    <row r="4" spans="1:8" x14ac:dyDescent="0.25">
      <c r="A4" s="9" t="s">
        <v>14</v>
      </c>
      <c r="B4" s="36" t="s">
        <v>67</v>
      </c>
      <c r="C4" s="95"/>
      <c r="D4" s="37">
        <f>D3</f>
        <v>45751</v>
      </c>
      <c r="E4" s="38">
        <f>E3</f>
        <v>45835</v>
      </c>
      <c r="F4" s="37">
        <f>F3</f>
        <v>45933</v>
      </c>
      <c r="G4" s="37">
        <f>G3</f>
        <v>46031</v>
      </c>
      <c r="H4" s="37">
        <f>H3</f>
        <v>46114</v>
      </c>
    </row>
    <row r="5" spans="1:8" x14ac:dyDescent="0.25">
      <c r="A5" s="9" t="s">
        <v>14</v>
      </c>
      <c r="B5" s="36" t="s">
        <v>68</v>
      </c>
      <c r="C5" s="20" t="s">
        <v>69</v>
      </c>
      <c r="D5" s="38">
        <f>D3+7</f>
        <v>45758</v>
      </c>
      <c r="E5" s="38">
        <f>E3+7</f>
        <v>45842</v>
      </c>
      <c r="F5" s="38">
        <f>F3+7</f>
        <v>45940</v>
      </c>
      <c r="G5" s="38">
        <f>G3+7</f>
        <v>46038</v>
      </c>
      <c r="H5" s="38">
        <f>H3+7</f>
        <v>46121</v>
      </c>
    </row>
    <row r="6" spans="1:8" x14ac:dyDescent="0.25">
      <c r="A6" s="9" t="s">
        <v>14</v>
      </c>
      <c r="B6" s="36" t="s">
        <v>70</v>
      </c>
      <c r="C6" s="20" t="s">
        <v>71</v>
      </c>
      <c r="D6" s="38">
        <f>D3+14</f>
        <v>45765</v>
      </c>
      <c r="E6" s="38">
        <f>E3+14</f>
        <v>45849</v>
      </c>
      <c r="F6" s="38">
        <f>F3+14</f>
        <v>45947</v>
      </c>
      <c r="G6" s="38">
        <f>G3+14</f>
        <v>46045</v>
      </c>
      <c r="H6" s="38">
        <f>H3+14</f>
        <v>46128</v>
      </c>
    </row>
    <row r="7" spans="1:8" x14ac:dyDescent="0.25">
      <c r="A7" s="9" t="s">
        <v>14</v>
      </c>
      <c r="B7" s="36" t="s">
        <v>72</v>
      </c>
      <c r="C7" s="20" t="s">
        <v>73</v>
      </c>
      <c r="D7" s="38">
        <f>D3+21</f>
        <v>45772</v>
      </c>
      <c r="E7" s="38">
        <f>E3+21</f>
        <v>45856</v>
      </c>
      <c r="F7" s="38">
        <f>F3+21</f>
        <v>45954</v>
      </c>
      <c r="G7" s="38">
        <f>G3+21</f>
        <v>46052</v>
      </c>
      <c r="H7" s="38">
        <f>H3+21</f>
        <v>46135</v>
      </c>
    </row>
    <row r="8" spans="1:8" ht="25.5" x14ac:dyDescent="0.25">
      <c r="A8" s="9" t="s">
        <v>14</v>
      </c>
      <c r="B8" s="39" t="s">
        <v>74</v>
      </c>
      <c r="C8" s="21" t="s">
        <v>75</v>
      </c>
      <c r="D8" s="35">
        <f>D3+21</f>
        <v>45772</v>
      </c>
      <c r="E8" s="35">
        <f>E3+21</f>
        <v>45856</v>
      </c>
      <c r="F8" s="35">
        <f>F3+21</f>
        <v>45954</v>
      </c>
      <c r="G8" s="35">
        <f>G3+21</f>
        <v>46052</v>
      </c>
      <c r="H8" s="35">
        <f>H3+21</f>
        <v>46135</v>
      </c>
    </row>
    <row r="9" spans="1:8" x14ac:dyDescent="0.25">
      <c r="A9" s="9" t="s">
        <v>14</v>
      </c>
      <c r="B9" s="36" t="s">
        <v>76</v>
      </c>
      <c r="C9" s="20" t="s">
        <v>77</v>
      </c>
      <c r="D9" s="40">
        <v>45775</v>
      </c>
      <c r="E9" s="40">
        <f>E11-7</f>
        <v>45859</v>
      </c>
      <c r="F9" s="40">
        <v>45958</v>
      </c>
      <c r="G9" s="40">
        <v>46055</v>
      </c>
      <c r="H9" s="40">
        <v>46140</v>
      </c>
    </row>
    <row r="10" spans="1:8" x14ac:dyDescent="0.25">
      <c r="A10" s="10" t="s">
        <v>17</v>
      </c>
      <c r="B10" s="31" t="s">
        <v>15</v>
      </c>
      <c r="C10" s="20" t="s">
        <v>78</v>
      </c>
      <c r="D10" s="41">
        <v>45779</v>
      </c>
      <c r="E10" s="42">
        <v>45863</v>
      </c>
      <c r="F10" s="41">
        <v>45961</v>
      </c>
      <c r="G10" s="41">
        <v>46058</v>
      </c>
      <c r="H10" s="41">
        <v>46143</v>
      </c>
    </row>
    <row r="11" spans="1:8" x14ac:dyDescent="0.25">
      <c r="A11" s="10" t="s">
        <v>17</v>
      </c>
      <c r="B11" s="96" t="s">
        <v>79</v>
      </c>
      <c r="C11" s="18" t="s">
        <v>80</v>
      </c>
      <c r="D11" s="43">
        <v>45782</v>
      </c>
      <c r="E11" s="43">
        <v>45866</v>
      </c>
      <c r="F11" s="43">
        <v>45964</v>
      </c>
      <c r="G11" s="43">
        <v>46062</v>
      </c>
      <c r="H11" s="43">
        <v>46146</v>
      </c>
    </row>
    <row r="12" spans="1:8" ht="50.25" customHeight="1" x14ac:dyDescent="0.25">
      <c r="A12" s="10" t="s">
        <v>17</v>
      </c>
      <c r="B12" s="96"/>
      <c r="C12" s="19" t="s">
        <v>81</v>
      </c>
      <c r="D12" s="43">
        <f>D11+13</f>
        <v>45795</v>
      </c>
      <c r="E12" s="43">
        <f>E11+13</f>
        <v>45879</v>
      </c>
      <c r="F12" s="43">
        <f>F11+13</f>
        <v>45977</v>
      </c>
      <c r="G12" s="43">
        <f t="shared" ref="G12:H12" si="0">G11+13</f>
        <v>46075</v>
      </c>
      <c r="H12" s="43">
        <f t="shared" si="0"/>
        <v>46159</v>
      </c>
    </row>
    <row r="13" spans="1:8" ht="25.5" x14ac:dyDescent="0.25">
      <c r="A13" s="10" t="s">
        <v>17</v>
      </c>
      <c r="B13" s="36" t="s">
        <v>82</v>
      </c>
      <c r="C13" s="21" t="s">
        <v>83</v>
      </c>
      <c r="D13" s="43">
        <f>D11+14</f>
        <v>45796</v>
      </c>
      <c r="E13" s="43">
        <f>E11+14</f>
        <v>45880</v>
      </c>
      <c r="F13" s="43">
        <f t="shared" ref="F13" si="1">F11+14</f>
        <v>45978</v>
      </c>
      <c r="G13" s="43">
        <f t="shared" ref="G13:H13" si="2">G11+14</f>
        <v>46076</v>
      </c>
      <c r="H13" s="43">
        <f t="shared" si="2"/>
        <v>46160</v>
      </c>
    </row>
    <row r="14" spans="1:8" x14ac:dyDescent="0.25">
      <c r="A14" s="10" t="s">
        <v>17</v>
      </c>
      <c r="B14" s="36" t="s">
        <v>84</v>
      </c>
      <c r="C14" s="20" t="s">
        <v>85</v>
      </c>
      <c r="D14" s="43">
        <f>D13+1</f>
        <v>45797</v>
      </c>
      <c r="E14" s="43">
        <v>45881</v>
      </c>
      <c r="F14" s="43">
        <f>F13+1</f>
        <v>45979</v>
      </c>
      <c r="G14" s="43">
        <f>G13+1</f>
        <v>46077</v>
      </c>
      <c r="H14" s="43">
        <f>H13+1</f>
        <v>46161</v>
      </c>
    </row>
    <row r="15" spans="1:8" ht="25.5" x14ac:dyDescent="0.25">
      <c r="A15" s="11" t="s">
        <v>36</v>
      </c>
      <c r="B15" s="44" t="s">
        <v>37</v>
      </c>
      <c r="C15" s="21" t="s">
        <v>86</v>
      </c>
      <c r="D15" s="45">
        <v>45798</v>
      </c>
      <c r="E15" s="45">
        <v>45882</v>
      </c>
      <c r="F15" s="45">
        <v>45980</v>
      </c>
      <c r="G15" s="45">
        <v>46078</v>
      </c>
      <c r="H15" s="45">
        <v>46162</v>
      </c>
    </row>
    <row r="16" spans="1:8" x14ac:dyDescent="0.25">
      <c r="A16" s="11" t="s">
        <v>36</v>
      </c>
      <c r="B16" s="36" t="s">
        <v>87</v>
      </c>
      <c r="C16" s="20" t="s">
        <v>88</v>
      </c>
      <c r="D16" s="46">
        <f>D15+1</f>
        <v>45799</v>
      </c>
      <c r="E16" s="46">
        <f>E15+1</f>
        <v>45883</v>
      </c>
      <c r="F16" s="46">
        <f>F15+1</f>
        <v>45981</v>
      </c>
      <c r="G16" s="46">
        <f>G15+1</f>
        <v>46079</v>
      </c>
      <c r="H16" s="46">
        <f>H15+1</f>
        <v>46163</v>
      </c>
    </row>
    <row r="17" spans="1:8" ht="25.5" x14ac:dyDescent="0.25">
      <c r="A17" s="11" t="s">
        <v>36</v>
      </c>
      <c r="B17" s="47" t="s">
        <v>89</v>
      </c>
      <c r="C17" s="20" t="s">
        <v>90</v>
      </c>
      <c r="D17" s="46">
        <f>D15+2</f>
        <v>45800</v>
      </c>
      <c r="E17" s="46">
        <f>E15+2</f>
        <v>45884</v>
      </c>
      <c r="F17" s="46">
        <f>F15+2</f>
        <v>45982</v>
      </c>
      <c r="G17" s="46">
        <f>G15+2</f>
        <v>46080</v>
      </c>
      <c r="H17" s="46">
        <f>H15+2</f>
        <v>46164</v>
      </c>
    </row>
    <row r="18" spans="1:8" x14ac:dyDescent="0.25">
      <c r="A18" s="11" t="s">
        <v>36</v>
      </c>
      <c r="B18" s="36" t="s">
        <v>91</v>
      </c>
      <c r="C18" s="20" t="s">
        <v>92</v>
      </c>
      <c r="D18" s="46">
        <f>D15+7</f>
        <v>45805</v>
      </c>
      <c r="E18" s="46">
        <f>E15+7</f>
        <v>45889</v>
      </c>
      <c r="F18" s="46">
        <f>F15+7</f>
        <v>45987</v>
      </c>
      <c r="G18" s="46">
        <f>G15+7</f>
        <v>46085</v>
      </c>
      <c r="H18" s="46">
        <f>H15+7</f>
        <v>46169</v>
      </c>
    </row>
    <row r="19" spans="1:8" x14ac:dyDescent="0.25">
      <c r="A19" s="11" t="s">
        <v>36</v>
      </c>
      <c r="B19" s="36" t="s">
        <v>93</v>
      </c>
      <c r="C19" s="20" t="s">
        <v>94</v>
      </c>
      <c r="D19" s="46">
        <f>D15+21</f>
        <v>45819</v>
      </c>
      <c r="E19" s="46">
        <f>E15+21</f>
        <v>45903</v>
      </c>
      <c r="F19" s="46">
        <f>F15+21</f>
        <v>46001</v>
      </c>
      <c r="G19" s="46">
        <f>G15+21</f>
        <v>46099</v>
      </c>
      <c r="H19" s="46">
        <f>H15+21</f>
        <v>46183</v>
      </c>
    </row>
    <row r="20" spans="1:8" x14ac:dyDescent="0.25">
      <c r="A20" s="12" t="s">
        <v>45</v>
      </c>
      <c r="B20" s="31" t="s">
        <v>46</v>
      </c>
      <c r="C20" s="20" t="s">
        <v>47</v>
      </c>
      <c r="D20" s="48">
        <f>D19+7</f>
        <v>45826</v>
      </c>
      <c r="E20" s="48">
        <f>E19+7</f>
        <v>45910</v>
      </c>
      <c r="F20" s="48">
        <f>F19+7</f>
        <v>46008</v>
      </c>
      <c r="G20" s="48">
        <f>G19+7</f>
        <v>46106</v>
      </c>
      <c r="H20" s="48">
        <f>H19+7</f>
        <v>46190</v>
      </c>
    </row>
    <row r="21" spans="1:8" x14ac:dyDescent="0.25">
      <c r="A21" s="12" t="s">
        <v>45</v>
      </c>
      <c r="B21" s="49" t="s">
        <v>48</v>
      </c>
      <c r="C21" s="22"/>
      <c r="D21" s="50" t="s">
        <v>49</v>
      </c>
      <c r="E21" s="50">
        <v>45989</v>
      </c>
      <c r="F21" s="50">
        <v>46080</v>
      </c>
      <c r="G21" s="50">
        <v>46171</v>
      </c>
      <c r="H21" s="50">
        <v>46262</v>
      </c>
    </row>
    <row r="22" spans="1:8" ht="26.25" x14ac:dyDescent="0.25">
      <c r="A22" s="4"/>
      <c r="B22" s="16"/>
      <c r="C22" s="16"/>
    </row>
    <row r="23" spans="1:8" x14ac:dyDescent="0.25">
      <c r="A23" s="4"/>
      <c r="B23" s="23"/>
      <c r="C23" s="23"/>
      <c r="E23" s="51"/>
      <c r="F23" s="51"/>
      <c r="G23" s="51"/>
    </row>
    <row r="24" spans="1:8" x14ac:dyDescent="0.25">
      <c r="A24" s="13"/>
      <c r="B24" s="24"/>
      <c r="C24" s="24"/>
      <c r="E24" s="52"/>
      <c r="F24" s="52"/>
      <c r="G24" s="52"/>
    </row>
    <row r="25" spans="1:8" x14ac:dyDescent="0.25">
      <c r="A25" s="13"/>
      <c r="B25" s="25"/>
      <c r="C25" s="25"/>
      <c r="E25" s="53"/>
      <c r="F25" s="53"/>
      <c r="G25" s="53"/>
    </row>
    <row r="26" spans="1:8" x14ac:dyDescent="0.25">
      <c r="A26" s="13"/>
      <c r="B26" s="25"/>
      <c r="C26" s="25"/>
      <c r="E26" s="53"/>
      <c r="F26" s="53"/>
      <c r="G26" s="53"/>
    </row>
    <row r="27" spans="1:8" x14ac:dyDescent="0.25">
      <c r="A27" s="13"/>
      <c r="B27" s="23"/>
      <c r="C27" s="23"/>
      <c r="E27" s="54"/>
      <c r="F27" s="54"/>
      <c r="G27" s="54"/>
    </row>
    <row r="28" spans="1:8" x14ac:dyDescent="0.25">
      <c r="A28" s="13"/>
      <c r="B28" s="25"/>
      <c r="C28" s="25"/>
      <c r="E28" s="53"/>
      <c r="F28" s="53"/>
      <c r="G28" s="53"/>
    </row>
    <row r="29" spans="1:8" x14ac:dyDescent="0.25">
      <c r="A29" s="13"/>
      <c r="B29" s="25"/>
      <c r="C29" s="25"/>
      <c r="E29" s="53"/>
      <c r="F29" s="53"/>
      <c r="G29" s="53"/>
    </row>
    <row r="30" spans="1:8" x14ac:dyDescent="0.25">
      <c r="A30" s="13"/>
      <c r="B30" s="25"/>
      <c r="C30" s="25"/>
      <c r="E30" s="53"/>
      <c r="F30" s="53"/>
      <c r="G30" s="53"/>
    </row>
    <row r="31" spans="1:8" x14ac:dyDescent="0.25">
      <c r="A31" s="13"/>
      <c r="B31" s="25"/>
      <c r="C31" s="25"/>
      <c r="E31" s="53"/>
      <c r="F31" s="53"/>
      <c r="G31" s="53"/>
    </row>
    <row r="32" spans="1:8" x14ac:dyDescent="0.25">
      <c r="A32" s="13"/>
      <c r="B32" s="24"/>
      <c r="C32" s="24"/>
      <c r="E32" s="53"/>
      <c r="F32" s="53"/>
      <c r="G32" s="53"/>
    </row>
    <row r="33" spans="1:7" x14ac:dyDescent="0.25">
      <c r="A33" s="13"/>
      <c r="B33" s="25"/>
      <c r="C33" s="25"/>
      <c r="E33" s="53"/>
      <c r="F33" s="53"/>
      <c r="G33" s="53"/>
    </row>
    <row r="34" spans="1:7" x14ac:dyDescent="0.25">
      <c r="A34" s="13"/>
      <c r="B34" s="25"/>
      <c r="C34" s="25"/>
      <c r="E34" s="53"/>
      <c r="F34" s="53"/>
      <c r="G34" s="53"/>
    </row>
    <row r="35" spans="1:7" x14ac:dyDescent="0.25">
      <c r="A35" s="13"/>
      <c r="B35" s="25"/>
      <c r="C35" s="25"/>
      <c r="E35" s="53"/>
      <c r="F35" s="53"/>
      <c r="G35" s="53"/>
    </row>
    <row r="36" spans="1:7" x14ac:dyDescent="0.25">
      <c r="A36" s="13"/>
      <c r="B36" s="25"/>
      <c r="C36" s="25"/>
      <c r="E36" s="53"/>
      <c r="F36" s="53"/>
      <c r="G36" s="53"/>
    </row>
    <row r="37" spans="1:7" x14ac:dyDescent="0.25">
      <c r="A37" s="13"/>
      <c r="B37" s="24"/>
      <c r="C37" s="24"/>
      <c r="E37" s="53"/>
      <c r="F37" s="53"/>
      <c r="G37" s="53"/>
    </row>
    <row r="38" spans="1:7" x14ac:dyDescent="0.25">
      <c r="A38" s="14"/>
      <c r="B38" s="25"/>
      <c r="C38" s="25"/>
      <c r="E38" s="53"/>
      <c r="F38" s="53"/>
      <c r="G38" s="53"/>
    </row>
  </sheetData>
  <mergeCells count="2">
    <mergeCell ref="C3:C4"/>
    <mergeCell ref="B11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7BD3-E087-4DF2-B027-46A5997DA47F}">
  <dimension ref="A1:E20"/>
  <sheetViews>
    <sheetView workbookViewId="0">
      <selection activeCell="B28" sqref="B28"/>
    </sheetView>
  </sheetViews>
  <sheetFormatPr defaultColWidth="9.140625" defaultRowHeight="11.25" x14ac:dyDescent="0.2"/>
  <cols>
    <col min="1" max="1" width="22.85546875" style="65" customWidth="1"/>
    <col min="2" max="2" width="51.5703125" style="92" customWidth="1"/>
    <col min="3" max="3" width="29.85546875" style="65" customWidth="1"/>
    <col min="4" max="4" width="2.42578125" style="65" hidden="1" customWidth="1"/>
    <col min="5" max="5" width="28.5703125" style="65" customWidth="1"/>
    <col min="6" max="16384" width="9.140625" style="64"/>
  </cols>
  <sheetData>
    <row r="1" spans="1:5" ht="18.75" x14ac:dyDescent="0.3">
      <c r="A1" s="63" t="s">
        <v>95</v>
      </c>
      <c r="B1" s="64"/>
    </row>
    <row r="2" spans="1:5" s="70" customFormat="1" ht="24" customHeight="1" x14ac:dyDescent="0.25">
      <c r="A2" s="66" t="s">
        <v>6</v>
      </c>
      <c r="B2" s="67" t="s">
        <v>7</v>
      </c>
      <c r="C2" s="68" t="s">
        <v>8</v>
      </c>
      <c r="D2" s="69" t="s">
        <v>96</v>
      </c>
      <c r="E2" s="69" t="s">
        <v>97</v>
      </c>
    </row>
    <row r="3" spans="1:5" s="76" customFormat="1" ht="24" hidden="1" customHeight="1" x14ac:dyDescent="0.2">
      <c r="A3" s="71" t="s">
        <v>98</v>
      </c>
      <c r="B3" s="72" t="s">
        <v>99</v>
      </c>
      <c r="C3" s="73" t="s">
        <v>100</v>
      </c>
      <c r="D3" s="74" t="s">
        <v>101</v>
      </c>
      <c r="E3" s="75"/>
    </row>
    <row r="4" spans="1:5" s="76" customFormat="1" ht="24" hidden="1" customHeight="1" x14ac:dyDescent="0.2">
      <c r="A4" s="71" t="s">
        <v>98</v>
      </c>
      <c r="B4" s="72" t="s">
        <v>102</v>
      </c>
      <c r="C4" s="73" t="s">
        <v>100</v>
      </c>
      <c r="D4" s="74" t="s">
        <v>103</v>
      </c>
      <c r="E4" s="75"/>
    </row>
    <row r="5" spans="1:5" s="76" customFormat="1" ht="24" hidden="1" customHeight="1" x14ac:dyDescent="0.2">
      <c r="A5" s="71" t="s">
        <v>104</v>
      </c>
      <c r="B5" s="72" t="s">
        <v>105</v>
      </c>
      <c r="C5" s="73" t="s">
        <v>100</v>
      </c>
      <c r="D5" s="74" t="s">
        <v>106</v>
      </c>
      <c r="E5" s="75"/>
    </row>
    <row r="6" spans="1:5" s="76" customFormat="1" ht="23.25" customHeight="1" x14ac:dyDescent="0.2">
      <c r="A6" s="71" t="s">
        <v>107</v>
      </c>
      <c r="B6" s="72" t="s">
        <v>108</v>
      </c>
      <c r="C6" s="73" t="s">
        <v>109</v>
      </c>
      <c r="D6" s="74" t="s">
        <v>110</v>
      </c>
      <c r="E6" s="75">
        <f>E7-7</f>
        <v>45782</v>
      </c>
    </row>
    <row r="7" spans="1:5" s="76" customFormat="1" ht="24" customHeight="1" x14ac:dyDescent="0.2">
      <c r="A7" s="71" t="s">
        <v>111</v>
      </c>
      <c r="B7" s="72" t="s">
        <v>112</v>
      </c>
      <c r="C7" s="73" t="s">
        <v>113</v>
      </c>
      <c r="D7" s="74" t="s">
        <v>114</v>
      </c>
      <c r="E7" s="75">
        <v>45789</v>
      </c>
    </row>
    <row r="8" spans="1:5" s="76" customFormat="1" ht="24" customHeight="1" x14ac:dyDescent="0.2">
      <c r="A8" s="71" t="s">
        <v>111</v>
      </c>
      <c r="B8" s="72" t="s">
        <v>115</v>
      </c>
      <c r="C8" s="73" t="s">
        <v>77</v>
      </c>
      <c r="D8" s="74" t="s">
        <v>114</v>
      </c>
      <c r="E8" s="75">
        <f>E9-7</f>
        <v>45789</v>
      </c>
    </row>
    <row r="9" spans="1:5" s="76" customFormat="1" ht="24" customHeight="1" x14ac:dyDescent="0.2">
      <c r="A9" s="77" t="s">
        <v>17</v>
      </c>
      <c r="B9" s="97" t="s">
        <v>116</v>
      </c>
      <c r="C9" s="78" t="s">
        <v>80</v>
      </c>
      <c r="D9" s="79" t="s">
        <v>117</v>
      </c>
      <c r="E9" s="80">
        <v>45796</v>
      </c>
    </row>
    <row r="10" spans="1:5" s="76" customFormat="1" ht="24" customHeight="1" x14ac:dyDescent="0.2">
      <c r="A10" s="77" t="s">
        <v>17</v>
      </c>
      <c r="B10" s="97"/>
      <c r="C10" s="81" t="s">
        <v>81</v>
      </c>
      <c r="D10" s="79" t="s">
        <v>118</v>
      </c>
      <c r="E10" s="80">
        <v>45823</v>
      </c>
    </row>
    <row r="11" spans="1:5" s="76" customFormat="1" ht="24" customHeight="1" x14ac:dyDescent="0.2">
      <c r="A11" s="77" t="s">
        <v>17</v>
      </c>
      <c r="B11" s="72" t="s">
        <v>119</v>
      </c>
      <c r="C11" s="81" t="s">
        <v>120</v>
      </c>
      <c r="D11" s="79" t="s">
        <v>121</v>
      </c>
      <c r="E11" s="79" t="s">
        <v>122</v>
      </c>
    </row>
    <row r="12" spans="1:5" s="76" customFormat="1" ht="24" customHeight="1" x14ac:dyDescent="0.2">
      <c r="A12" s="82" t="s">
        <v>36</v>
      </c>
      <c r="B12" s="83" t="s">
        <v>123</v>
      </c>
      <c r="C12" s="84"/>
      <c r="D12" s="85">
        <v>45558</v>
      </c>
      <c r="E12" s="85">
        <v>45832</v>
      </c>
    </row>
    <row r="13" spans="1:5" s="76" customFormat="1" ht="24" customHeight="1" x14ac:dyDescent="0.2">
      <c r="A13" s="82" t="s">
        <v>36</v>
      </c>
      <c r="B13" s="72" t="s">
        <v>87</v>
      </c>
      <c r="C13" s="81" t="s">
        <v>88</v>
      </c>
      <c r="D13" s="85">
        <v>45559</v>
      </c>
      <c r="E13" s="85">
        <v>45833</v>
      </c>
    </row>
    <row r="14" spans="1:5" s="76" customFormat="1" ht="24" customHeight="1" x14ac:dyDescent="0.2">
      <c r="A14" s="82" t="s">
        <v>36</v>
      </c>
      <c r="B14" s="86" t="s">
        <v>124</v>
      </c>
      <c r="C14" s="81" t="s">
        <v>90</v>
      </c>
      <c r="D14" s="85">
        <v>45560</v>
      </c>
      <c r="E14" s="85">
        <f>E12+2</f>
        <v>45834</v>
      </c>
    </row>
    <row r="15" spans="1:5" s="76" customFormat="1" ht="24" customHeight="1" x14ac:dyDescent="0.2">
      <c r="A15" s="82" t="s">
        <v>36</v>
      </c>
      <c r="B15" s="72" t="s">
        <v>125</v>
      </c>
      <c r="C15" s="81" t="s">
        <v>92</v>
      </c>
      <c r="D15" s="85">
        <v>45565</v>
      </c>
      <c r="E15" s="85">
        <f>E12+7</f>
        <v>45839</v>
      </c>
    </row>
    <row r="16" spans="1:5" s="76" customFormat="1" ht="24" customHeight="1" x14ac:dyDescent="0.2">
      <c r="A16" s="82" t="s">
        <v>36</v>
      </c>
      <c r="B16" s="83" t="s">
        <v>126</v>
      </c>
      <c r="C16" s="81" t="s">
        <v>127</v>
      </c>
      <c r="D16" s="85">
        <v>45567</v>
      </c>
      <c r="E16" s="85">
        <f>E12+9</f>
        <v>45841</v>
      </c>
    </row>
    <row r="17" spans="1:5" s="76" customFormat="1" ht="24" customHeight="1" x14ac:dyDescent="0.2">
      <c r="A17" s="82" t="s">
        <v>36</v>
      </c>
      <c r="B17" s="72" t="s">
        <v>128</v>
      </c>
      <c r="C17" s="81" t="s">
        <v>94</v>
      </c>
      <c r="D17" s="85">
        <v>45578</v>
      </c>
      <c r="E17" s="85">
        <f>E12+21</f>
        <v>45853</v>
      </c>
    </row>
    <row r="18" spans="1:5" s="76" customFormat="1" ht="24" customHeight="1" x14ac:dyDescent="0.2">
      <c r="A18" s="82" t="s">
        <v>36</v>
      </c>
      <c r="B18" s="83" t="s">
        <v>129</v>
      </c>
      <c r="C18" s="87" t="s">
        <v>130</v>
      </c>
      <c r="D18" s="88">
        <v>45595</v>
      </c>
      <c r="E18" s="88">
        <v>45868</v>
      </c>
    </row>
    <row r="19" spans="1:5" s="76" customFormat="1" ht="24" customHeight="1" x14ac:dyDescent="0.2">
      <c r="A19" s="89" t="s">
        <v>45</v>
      </c>
      <c r="B19" s="83" t="s">
        <v>131</v>
      </c>
      <c r="C19" s="81" t="s">
        <v>132</v>
      </c>
      <c r="D19" s="90" t="s">
        <v>100</v>
      </c>
      <c r="E19" s="90" t="s">
        <v>100</v>
      </c>
    </row>
    <row r="20" spans="1:5" x14ac:dyDescent="0.2">
      <c r="A20" s="91"/>
    </row>
  </sheetData>
  <mergeCells count="1">
    <mergeCell ref="B9:B10"/>
  </mergeCells>
  <pageMargins left="0.7" right="0.7" top="0.75" bottom="0.75" header="0.3" footer="0.3"/>
  <pageSetup paperSize="248" orientation="portrait" r:id="rId1"/>
</worksheet>
</file>

<file path=docMetadata/LabelInfo.xml><?xml version="1.0" encoding="utf-8"?>
<clbl:labelList xmlns:clbl="http://schemas.microsoft.com/office/2020/mipLabelMetadata">
  <clbl:label id="{701cefdf-35f4-4444-8638-55f0e12ab1c4}" enabled="0" method="" siteId="{701cefdf-35f4-4444-8638-55f0e12ab1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AHS-I</vt:lpstr>
      <vt:lpstr>AHS-O</vt:lpstr>
      <vt:lpstr>APCS</vt:lpstr>
      <vt:lpstr>HCSS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2025-05-27T20:57:21Z</dcterms:created>
  <dcterms:modified xsi:type="dcterms:W3CDTF">2025-05-27T21:02:09Z</dcterms:modified>
  <cp:category/>
  <cp:contentStatus/>
</cp:coreProperties>
</file>