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qsc.sharepoint.com/sites/dms-hqintel/QualityAndSafetyIndicators/Patient experience/Programme Management/Timetable/"/>
    </mc:Choice>
  </mc:AlternateContent>
  <xr:revisionPtr revIDLastSave="0" documentId="8_{0CC5C286-832A-4372-A294-4A7F583141B9}" xr6:coauthVersionLast="47" xr6:coauthVersionMax="47" xr10:uidLastSave="{00000000-0000-0000-0000-000000000000}"/>
  <bookViews>
    <workbookView xWindow="-110" yWindow="-110" windowWidth="19420" windowHeight="10420" xr2:uid="{F64759BA-26DC-4403-BF1B-5563EFDEF590}"/>
  </bookViews>
  <sheets>
    <sheet name="APCS" sheetId="1" r:id="rId1"/>
    <sheet name="AHS-I" sheetId="2" r:id="rId2"/>
    <sheet name="AHS-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G11" i="3"/>
  <c r="H11" i="3"/>
  <c r="E11" i="3"/>
  <c r="H6" i="3" l="1"/>
  <c r="H7" i="3"/>
  <c r="H8" i="3" s="1"/>
  <c r="G6" i="3"/>
  <c r="G7" i="3" s="1"/>
  <c r="F6" i="3"/>
  <c r="F7" i="3" s="1"/>
  <c r="E10" i="3"/>
  <c r="E9" i="3"/>
  <c r="E8" i="3"/>
  <c r="E7" i="3"/>
  <c r="E6" i="3"/>
  <c r="F11" i="2"/>
  <c r="F12" i="2" s="1"/>
  <c r="F10" i="2"/>
  <c r="F9" i="2"/>
  <c r="E6" i="1"/>
  <c r="H12" i="1"/>
  <c r="H13" i="1"/>
  <c r="H14" i="1"/>
  <c r="H4" i="1"/>
  <c r="H5" i="1"/>
  <c r="H6" i="1"/>
  <c r="H7" i="1"/>
  <c r="H8" i="1"/>
  <c r="H9" i="1"/>
  <c r="G14" i="1"/>
  <c r="F13" i="1"/>
  <c r="G13" i="1"/>
  <c r="E13" i="1"/>
  <c r="F12" i="1"/>
  <c r="G12" i="1"/>
  <c r="E12" i="1"/>
  <c r="G9" i="1"/>
  <c r="G4" i="1"/>
  <c r="G5" i="1"/>
  <c r="G6" i="1"/>
  <c r="G7" i="1"/>
  <c r="G8" i="1"/>
  <c r="H10" i="3" l="1"/>
  <c r="H9" i="3"/>
  <c r="G10" i="3"/>
  <c r="G8" i="3"/>
  <c r="G9" i="3"/>
  <c r="F10" i="3"/>
  <c r="F9" i="3"/>
  <c r="F8" i="3"/>
  <c r="E4" i="1" l="1"/>
  <c r="F4" i="1"/>
  <c r="F5" i="1"/>
  <c r="F6" i="1"/>
  <c r="F7" i="1"/>
  <c r="F8" i="1"/>
  <c r="E9" i="1"/>
  <c r="E8" i="1"/>
  <c r="E7" i="1"/>
  <c r="E5" i="1"/>
  <c r="H16" i="1"/>
  <c r="H17" i="1"/>
  <c r="H18" i="1"/>
  <c r="H19" i="1"/>
  <c r="H20" i="1" s="1"/>
  <c r="G16" i="1"/>
  <c r="G17" i="1"/>
  <c r="G18" i="1"/>
  <c r="G19" i="1"/>
  <c r="G20" i="1"/>
  <c r="F16" i="1"/>
  <c r="F17" i="1"/>
  <c r="F18" i="1"/>
  <c r="F19" i="1"/>
  <c r="F20" i="1"/>
  <c r="E20" i="1" l="1"/>
  <c r="E19" i="1"/>
  <c r="E18" i="1"/>
  <c r="E17" i="1"/>
  <c r="E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Hanrie Le Roux</author>
  </authors>
  <commentList>
    <comment ref="E6" authorId="0" shapeId="0" xr:uid="{01EEA23F-CA99-489F-B532-84C0251E1C63}">
      <text>
        <r>
          <rPr>
            <b/>
            <sz val="9"/>
            <color indexed="81"/>
            <rFont val="Tahoma"/>
            <family val="2"/>
          </rPr>
          <t>Hanrie Le Roux:</t>
        </r>
        <r>
          <rPr>
            <sz val="9"/>
            <color indexed="81"/>
            <rFont val="Tahoma"/>
            <family val="2"/>
          </rPr>
          <t xml:space="preserve">
14 July 2023 = Public Holiday - Matariki</t>
        </r>
      </text>
    </comment>
    <comment ref="F9" authorId="0" shapeId="0" xr:uid="{8705872A-2D70-401D-9AC0-F5CC652BF12D}">
      <text>
        <r>
          <rPr>
            <b/>
            <sz val="9"/>
            <color indexed="81"/>
            <rFont val="Tahoma"/>
            <family val="2"/>
          </rPr>
          <t>Hanrie Le Roux:</t>
        </r>
        <r>
          <rPr>
            <sz val="9"/>
            <color indexed="81"/>
            <rFont val="Tahoma"/>
            <family val="2"/>
          </rPr>
          <t xml:space="preserve">
23 October 2023 = Public Holiday - Labour 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Kania Sugandi</author>
  </authors>
  <commentList>
    <comment ref="F3" authorId="0" shapeId="0" xr:uid="{5C43D956-931F-49EA-A3F3-B437E2C68AFA}">
      <text>
        <r>
          <rPr>
            <b/>
            <sz val="9"/>
            <color indexed="81"/>
            <rFont val="Tahoma"/>
            <family val="2"/>
          </rPr>
          <t>Kania Sugandi:</t>
        </r>
        <r>
          <rPr>
            <sz val="9"/>
            <color indexed="81"/>
            <rFont val="Tahoma"/>
            <family val="2"/>
          </rPr>
          <t xml:space="preserve">
These dates are 2 weeks earlier than previous years in order to fit the Outpatient survey before the Christmas break.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Hanrie Le Roux</author>
  </authors>
  <commentList>
    <comment ref="F10" authorId="0" shapeId="0" xr:uid="{DD16C018-5C0C-45A1-B171-F4D3FD597879}">
      <text>
        <r>
          <rPr>
            <b/>
            <sz val="9"/>
            <color indexed="81"/>
            <rFont val="Tahoma"/>
            <family val="2"/>
          </rPr>
          <t>Hanrie Le Roux:</t>
        </r>
        <r>
          <rPr>
            <sz val="9"/>
            <color indexed="81"/>
            <rFont val="Tahoma"/>
            <family val="2"/>
          </rPr>
          <t xml:space="preserve">
Just before Christmas Break</t>
        </r>
      </text>
    </comment>
  </commentList>
</comments>
</file>

<file path=xl/sharedStrings.xml><?xml version="1.0" encoding="utf-8"?>
<sst xmlns="http://schemas.openxmlformats.org/spreadsheetml/2006/main" count="173" uniqueCount="99">
  <si>
    <t>Adult primary care patient experience survey</t>
  </si>
  <si>
    <t>Q4 May 2023</t>
  </si>
  <si>
    <t>Q1 August 2023</t>
  </si>
  <si>
    <t>Q2 November 2023</t>
  </si>
  <si>
    <t>Q3 February 2024</t>
  </si>
  <si>
    <t>Q4 May 2024</t>
  </si>
  <si>
    <t>Phase</t>
  </si>
  <si>
    <t>Process</t>
  </si>
  <si>
    <t>Guide</t>
  </si>
  <si>
    <t>Q4 Apr - Jun 23</t>
  </si>
  <si>
    <t>Q1 July - Sept 23</t>
  </si>
  <si>
    <t>Q2 Oct - Dec 23</t>
  </si>
  <si>
    <t>Q3 Jan - Mar 24</t>
  </si>
  <si>
    <t>Q4 Apr - Jun 24</t>
  </si>
  <si>
    <t>Wave set-up</t>
  </si>
  <si>
    <t>Facility ID file provided by the Ministry</t>
  </si>
  <si>
    <t>1 month prior to survey sample weeks</t>
  </si>
  <si>
    <t>Practice inclusion phase starts</t>
  </si>
  <si>
    <t>Reminder 1 - Practice inclusion phase</t>
  </si>
  <si>
    <t xml:space="preserve">1 week after start </t>
  </si>
  <si>
    <t>Reminder 2 - Practice inclusion phase</t>
  </si>
  <si>
    <t>2 weeks after start</t>
  </si>
  <si>
    <t>Reminder 3 - Practice inclusion phase</t>
  </si>
  <si>
    <t>3 weeks after start
sent at 9am</t>
  </si>
  <si>
    <t>Deadline for PHOs to send participating practice information</t>
  </si>
  <si>
    <t>3 weeks after start 
5pm deadline date</t>
  </si>
  <si>
    <t>Brochures and materials sent to practices by PHOs ahead of survey week</t>
  </si>
  <si>
    <t>1 week prior to survey sample weeks</t>
  </si>
  <si>
    <t>Sampling</t>
  </si>
  <si>
    <t>Survey sample weeks reminder</t>
  </si>
  <si>
    <t>Friday prior to survey sample weeks</t>
  </si>
  <si>
    <t>Survey sample weeks 
Patients with a 'date of last consultation' at the practice they're enrolled with, in a set 1-week sample period each quarter 
- Week 1 - Census of Māori and Pacific respondents only 
- Week 2 - Sample drawn from full patient pool</t>
  </si>
  <si>
    <t>Start Monday</t>
  </si>
  <si>
    <t>End Sunday</t>
  </si>
  <si>
    <t>Ministry extracts patient data</t>
  </si>
  <si>
    <t>Monday following end of survey sample weeks</t>
  </si>
  <si>
    <t>Commission prioritized SMS sample + extract uploaded to survey provider</t>
  </si>
  <si>
    <t xml:space="preserve">1 day prior to survey launch </t>
  </si>
  <si>
    <t>Fieldwork</t>
  </si>
  <si>
    <r>
      <t>Launch of survey: email invitation sent to sample group of patients 
-</t>
    </r>
    <r>
      <rPr>
        <sz val="10"/>
        <color theme="1"/>
        <rFont val="Calibri"/>
        <family val="2"/>
        <scheme val="minor"/>
      </rPr>
      <t xml:space="preserve"> Response rate available on portal</t>
    </r>
  </si>
  <si>
    <t>1 week following launch of AHS 
(to stagger the invitation process)</t>
  </si>
  <si>
    <t>Comment moderation and contact request review period begins</t>
  </si>
  <si>
    <t>1 day following email invite</t>
  </si>
  <si>
    <t>SMS reminder to sample group of patients 
(2 days following email invitation)</t>
  </si>
  <si>
    <t>2 days following email invite</t>
  </si>
  <si>
    <t>Email reminder sent (7 days following email invitation)</t>
  </si>
  <si>
    <t>7 days following email invite</t>
  </si>
  <si>
    <t>Email/text survey links close (21 days following launch of survey)</t>
  </si>
  <si>
    <t>21 days following launch</t>
  </si>
  <si>
    <t>Reporting</t>
  </si>
  <si>
    <t>Survey results posted to sector secure online portal</t>
  </si>
  <si>
    <t>7 days after survey close</t>
  </si>
  <si>
    <t>Results published on Experience Explorer</t>
  </si>
  <si>
    <t>Adult hospital inpatient experience survey</t>
  </si>
  <si>
    <t>Friday before survey week</t>
  </si>
  <si>
    <t>Survey sample weeks (4 weeks): Dates of inpatients discharged from hospital</t>
  </si>
  <si>
    <t>Monday-Sunday (4 weeks)</t>
  </si>
  <si>
    <t>10 April-7 May 2023</t>
  </si>
  <si>
    <t>3 July–30 July 2023</t>
  </si>
  <si>
    <t>25 September-22 October 2023</t>
  </si>
  <si>
    <t>15 January-11 February 2024</t>
  </si>
  <si>
    <t>8 April-5 May 2024</t>
  </si>
  <si>
    <t>Survey sample weeks (2 weeks): Dates of inpatients discharged from hospital</t>
  </si>
  <si>
    <t>Monday-Sunday (2 weeks)</t>
  </si>
  <si>
    <t>24 April-7 May 2023</t>
  </si>
  <si>
    <t>17 July-30 July 2023</t>
  </si>
  <si>
    <t>9 October-22 October 2023</t>
  </si>
  <si>
    <t>29 January-11 February 2024</t>
  </si>
  <si>
    <t>22 April-5 May 2024</t>
  </si>
  <si>
    <t>Batch open - districts can start uploading patient sample files</t>
  </si>
  <si>
    <t>Tuesday after survey sample weeks</t>
  </si>
  <si>
    <t>District patient sample file upload deadline</t>
  </si>
  <si>
    <t>6 days after batch opening 
1 day before to launch of AHS-I</t>
  </si>
  <si>
    <t>Launch of survey: email invitation sent to sample group of patients</t>
  </si>
  <si>
    <t>7 days after batch opening
1 week before launch of APCS 
(to stagger the invitation process)</t>
  </si>
  <si>
    <t>SMS reminder &amp; invitation sent to sample group of patients 
(2 days following initial email invite)</t>
  </si>
  <si>
    <t>2 days after email invite</t>
  </si>
  <si>
    <t>Email reminder sent 
(7 days following initial email invite)</t>
  </si>
  <si>
    <t>7 days after invite</t>
  </si>
  <si>
    <t>Email/text survey links close 
(21 days following launch of survey)</t>
  </si>
  <si>
    <t>21 days after launch</t>
  </si>
  <si>
    <t>7 days after deadline for paper/mail survey data</t>
  </si>
  <si>
    <t>Adult hospital outpatient experience survey</t>
  </si>
  <si>
    <t>Guide
2-WEEK GAP FROM AHS-I</t>
  </si>
  <si>
    <t>Friday before survey sample weeks</t>
  </si>
  <si>
    <t>Survey sample weeks (2 weeks): Dates of appointment</t>
  </si>
  <si>
    <t>22 May-4 June</t>
  </si>
  <si>
    <t>14 August-27 August</t>
  </si>
  <si>
    <t>6 November-19 November 2023</t>
  </si>
  <si>
    <t>26 February-10 March</t>
  </si>
  <si>
    <t>20 May-2 June</t>
  </si>
  <si>
    <t>Tuesday 6 June</t>
  </si>
  <si>
    <t>6 days after batch opening 
1 day before to launch of AHS-O</t>
  </si>
  <si>
    <t>Monday 12 June</t>
  </si>
  <si>
    <t>7 days after batch opening 
1 day before launch of APCS 
(to stagger the invitation process)</t>
  </si>
  <si>
    <t>Survey links close (21 days following launch of survey)</t>
  </si>
  <si>
    <t>Raw data export available in the data collection portal</t>
  </si>
  <si>
    <t>1 days after survey closes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</si>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</sst>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1409]dddd\,\ d\ mmmm\ yyyy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5" fontId="8" fillId="6" borderId="1" xfId="0" applyNumberFormat="1" applyFont="1" applyFill="1" applyBorder="1" applyAlignment="1">
      <alignment horizontal="right"/>
    </xf>
    <xf numFmtId="15" fontId="8" fillId="6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/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5" fillId="2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6" fillId="5" borderId="2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5" fontId="6" fillId="4" borderId="1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right"/>
    </xf>
    <xf numFmtId="15" fontId="8" fillId="7" borderId="2" xfId="0" applyNumberFormat="1" applyFont="1" applyFill="1" applyBorder="1" applyAlignment="1">
      <alignment horizontal="right"/>
    </xf>
    <xf numFmtId="15" fontId="8" fillId="7" borderId="1" xfId="0" applyNumberFormat="1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5" fillId="0" borderId="0" xfId="0" applyFont="1"/>
    <xf numFmtId="0" fontId="14" fillId="0" borderId="0" xfId="0" applyFont="1"/>
    <xf numFmtId="165" fontId="6" fillId="3" borderId="1" xfId="0" applyNumberFormat="1" applyFont="1" applyFill="1" applyBorder="1" applyAlignment="1">
      <alignment horizontal="right"/>
    </xf>
    <xf numFmtId="165" fontId="6" fillId="5" borderId="1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165" fontId="5" fillId="8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165" fontId="16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FDA33-E6E7-4EF1-8B88-42913E42D8C2}">
  <dimension ref="A1:H38"/>
  <sheetViews>
    <sheetView tabSelected="1" workbookViewId="0">
      <selection activeCell="B24" sqref="B24"/>
    </sheetView>
  </sheetViews>
  <sheetFormatPr defaultColWidth="9.140625" defaultRowHeight="14.45"/>
  <cols>
    <col min="1" max="1" width="15.5703125" customWidth="1"/>
    <col min="2" max="2" width="62.85546875" customWidth="1"/>
    <col min="3" max="3" width="33.7109375" customWidth="1"/>
    <col min="4" max="4" width="24.85546875" customWidth="1"/>
    <col min="5" max="5" width="26.85546875" customWidth="1"/>
    <col min="6" max="6" width="27.7109375" customWidth="1"/>
    <col min="7" max="7" width="26.85546875" customWidth="1"/>
    <col min="8" max="8" width="22.5703125" customWidth="1"/>
  </cols>
  <sheetData>
    <row r="1" spans="1:8" ht="26.1">
      <c r="A1" s="1"/>
      <c r="B1" s="12" t="s">
        <v>0</v>
      </c>
      <c r="C1" s="12"/>
      <c r="D1" s="47" t="s">
        <v>1</v>
      </c>
      <c r="E1" s="47" t="s">
        <v>2</v>
      </c>
      <c r="F1" s="47" t="s">
        <v>3</v>
      </c>
      <c r="G1" s="47" t="s">
        <v>4</v>
      </c>
      <c r="H1" s="47" t="s">
        <v>5</v>
      </c>
    </row>
    <row r="2" spans="1:8">
      <c r="A2" s="2" t="s">
        <v>6</v>
      </c>
      <c r="B2" s="13" t="s">
        <v>7</v>
      </c>
      <c r="C2" s="14" t="s">
        <v>8</v>
      </c>
      <c r="D2" s="3" t="s">
        <v>9</v>
      </c>
      <c r="E2" s="4" t="s">
        <v>10</v>
      </c>
      <c r="F2" s="3" t="s">
        <v>11</v>
      </c>
      <c r="G2" s="3" t="s">
        <v>12</v>
      </c>
      <c r="H2" s="3" t="s">
        <v>13</v>
      </c>
    </row>
    <row r="3" spans="1:8">
      <c r="A3" s="15" t="s">
        <v>14</v>
      </c>
      <c r="B3" s="13" t="s">
        <v>15</v>
      </c>
      <c r="C3" s="76" t="s">
        <v>16</v>
      </c>
      <c r="D3" s="40">
        <v>45022</v>
      </c>
      <c r="E3" s="41">
        <v>45107</v>
      </c>
      <c r="F3" s="40">
        <v>45198</v>
      </c>
      <c r="G3" s="40">
        <v>45310</v>
      </c>
      <c r="H3" s="40">
        <v>45387</v>
      </c>
    </row>
    <row r="4" spans="1:8">
      <c r="A4" s="15" t="s">
        <v>14</v>
      </c>
      <c r="B4" s="16" t="s">
        <v>17</v>
      </c>
      <c r="C4" s="77"/>
      <c r="D4" s="42">
        <v>45022</v>
      </c>
      <c r="E4" s="43">
        <f>E3</f>
        <v>45107</v>
      </c>
      <c r="F4" s="42">
        <f>F3</f>
        <v>45198</v>
      </c>
      <c r="G4" s="42">
        <f>G3</f>
        <v>45310</v>
      </c>
      <c r="H4" s="42">
        <f>H3</f>
        <v>45387</v>
      </c>
    </row>
    <row r="5" spans="1:8">
      <c r="A5" s="15" t="s">
        <v>14</v>
      </c>
      <c r="B5" s="16" t="s">
        <v>18</v>
      </c>
      <c r="C5" s="17" t="s">
        <v>19</v>
      </c>
      <c r="D5" s="42">
        <v>45030</v>
      </c>
      <c r="E5" s="43">
        <f>E3+7</f>
        <v>45114</v>
      </c>
      <c r="F5" s="43">
        <f>F3+7</f>
        <v>45205</v>
      </c>
      <c r="G5" s="43">
        <f>G3+7</f>
        <v>45317</v>
      </c>
      <c r="H5" s="43">
        <f>H3+7</f>
        <v>45394</v>
      </c>
    </row>
    <row r="6" spans="1:8">
      <c r="A6" s="15" t="s">
        <v>14</v>
      </c>
      <c r="B6" s="16" t="s">
        <v>20</v>
      </c>
      <c r="C6" s="17" t="s">
        <v>21</v>
      </c>
      <c r="D6" s="42">
        <v>45037</v>
      </c>
      <c r="E6" s="43">
        <f>E3+13</f>
        <v>45120</v>
      </c>
      <c r="F6" s="43">
        <f>F3+14</f>
        <v>45212</v>
      </c>
      <c r="G6" s="43">
        <f>G3+14</f>
        <v>45324</v>
      </c>
      <c r="H6" s="43">
        <f>H3+14</f>
        <v>45401</v>
      </c>
    </row>
    <row r="7" spans="1:8">
      <c r="A7" s="15" t="s">
        <v>14</v>
      </c>
      <c r="B7" s="16" t="s">
        <v>22</v>
      </c>
      <c r="C7" s="17" t="s">
        <v>23</v>
      </c>
      <c r="D7" s="42">
        <v>45044</v>
      </c>
      <c r="E7" s="43">
        <f>E3+21</f>
        <v>45128</v>
      </c>
      <c r="F7" s="43">
        <f>F3+21</f>
        <v>45219</v>
      </c>
      <c r="G7" s="43">
        <f>G3+21</f>
        <v>45331</v>
      </c>
      <c r="H7" s="43">
        <f>H3+21</f>
        <v>45408</v>
      </c>
    </row>
    <row r="8" spans="1:8" ht="26.1">
      <c r="A8" s="15" t="s">
        <v>14</v>
      </c>
      <c r="B8" s="18" t="s">
        <v>24</v>
      </c>
      <c r="C8" s="70" t="s">
        <v>25</v>
      </c>
      <c r="D8" s="44">
        <v>45044</v>
      </c>
      <c r="E8" s="41">
        <f>E3+21</f>
        <v>45128</v>
      </c>
      <c r="F8" s="41">
        <f>F3+21</f>
        <v>45219</v>
      </c>
      <c r="G8" s="41">
        <f>G3+21</f>
        <v>45331</v>
      </c>
      <c r="H8" s="41">
        <f>H3+21</f>
        <v>45408</v>
      </c>
    </row>
    <row r="9" spans="1:8">
      <c r="A9" s="15" t="s">
        <v>14</v>
      </c>
      <c r="B9" s="16" t="s">
        <v>26</v>
      </c>
      <c r="C9" s="19" t="s">
        <v>27</v>
      </c>
      <c r="D9" s="45">
        <v>45040</v>
      </c>
      <c r="E9" s="46">
        <f>E11-7</f>
        <v>45131</v>
      </c>
      <c r="F9" s="46">
        <v>45223</v>
      </c>
      <c r="G9" s="46">
        <f>G11-7</f>
        <v>45334</v>
      </c>
      <c r="H9" s="46">
        <f>H11-7</f>
        <v>45411</v>
      </c>
    </row>
    <row r="10" spans="1:8">
      <c r="A10" s="20" t="s">
        <v>28</v>
      </c>
      <c r="B10" s="21" t="s">
        <v>29</v>
      </c>
      <c r="C10" s="17" t="s">
        <v>30</v>
      </c>
      <c r="D10" s="36">
        <v>45044</v>
      </c>
      <c r="E10" s="37">
        <v>45135</v>
      </c>
      <c r="F10" s="38">
        <v>45226</v>
      </c>
      <c r="G10" s="38">
        <v>45331</v>
      </c>
      <c r="H10" s="38">
        <v>45408</v>
      </c>
    </row>
    <row r="11" spans="1:8">
      <c r="A11" s="20" t="s">
        <v>28</v>
      </c>
      <c r="B11" s="75" t="s">
        <v>31</v>
      </c>
      <c r="C11" s="23" t="s">
        <v>32</v>
      </c>
      <c r="D11" s="39">
        <v>45047</v>
      </c>
      <c r="E11" s="39">
        <v>45138</v>
      </c>
      <c r="F11" s="39">
        <v>45229</v>
      </c>
      <c r="G11" s="39">
        <v>45341</v>
      </c>
      <c r="H11" s="39">
        <v>45418</v>
      </c>
    </row>
    <row r="12" spans="1:8" ht="50.25" customHeight="1">
      <c r="A12" s="20" t="s">
        <v>28</v>
      </c>
      <c r="B12" s="75"/>
      <c r="C12" s="24" t="s">
        <v>33</v>
      </c>
      <c r="D12" s="39">
        <v>45060</v>
      </c>
      <c r="E12" s="39">
        <f>E11+13</f>
        <v>45151</v>
      </c>
      <c r="F12" s="39">
        <f t="shared" ref="F12:H12" si="0">F11+13</f>
        <v>45242</v>
      </c>
      <c r="G12" s="39">
        <f t="shared" si="0"/>
        <v>45354</v>
      </c>
      <c r="H12" s="39">
        <f t="shared" si="0"/>
        <v>45431</v>
      </c>
    </row>
    <row r="13" spans="1:8" ht="26.1">
      <c r="A13" s="20" t="s">
        <v>28</v>
      </c>
      <c r="B13" s="25" t="s">
        <v>34</v>
      </c>
      <c r="C13" s="70" t="s">
        <v>35</v>
      </c>
      <c r="D13" s="39">
        <v>45061</v>
      </c>
      <c r="E13" s="39">
        <f>E11+14</f>
        <v>45152</v>
      </c>
      <c r="F13" s="39">
        <f t="shared" ref="F13:G13" si="1">F11+14</f>
        <v>45243</v>
      </c>
      <c r="G13" s="39">
        <f t="shared" si="1"/>
        <v>45355</v>
      </c>
      <c r="H13" s="39">
        <f t="shared" ref="H13" si="2">H11+14</f>
        <v>45432</v>
      </c>
    </row>
    <row r="14" spans="1:8">
      <c r="A14" s="20" t="s">
        <v>28</v>
      </c>
      <c r="B14" s="25" t="s">
        <v>36</v>
      </c>
      <c r="C14" s="17" t="s">
        <v>37</v>
      </c>
      <c r="D14" s="39">
        <v>45062</v>
      </c>
      <c r="E14" s="39">
        <v>45153</v>
      </c>
      <c r="F14" s="39">
        <v>45244</v>
      </c>
      <c r="G14" s="39">
        <f>G13+1</f>
        <v>45356</v>
      </c>
      <c r="H14" s="39">
        <f>H13+1</f>
        <v>45433</v>
      </c>
    </row>
    <row r="15" spans="1:8" ht="26.45">
      <c r="A15" s="26" t="s">
        <v>38</v>
      </c>
      <c r="B15" s="67" t="s">
        <v>39</v>
      </c>
      <c r="C15" s="66" t="s">
        <v>40</v>
      </c>
      <c r="D15" s="34">
        <v>45063</v>
      </c>
      <c r="E15" s="34">
        <v>45154</v>
      </c>
      <c r="F15" s="34">
        <v>45245</v>
      </c>
      <c r="G15" s="34">
        <v>45357</v>
      </c>
      <c r="H15" s="34">
        <v>45434</v>
      </c>
    </row>
    <row r="16" spans="1:8">
      <c r="A16" s="26" t="s">
        <v>38</v>
      </c>
      <c r="B16" s="25" t="s">
        <v>41</v>
      </c>
      <c r="C16" s="17" t="s">
        <v>42</v>
      </c>
      <c r="D16" s="35">
        <v>45064</v>
      </c>
      <c r="E16" s="35">
        <f>E15+1</f>
        <v>45155</v>
      </c>
      <c r="F16" s="35">
        <f>F15+1</f>
        <v>45246</v>
      </c>
      <c r="G16" s="35">
        <f>G15+1</f>
        <v>45358</v>
      </c>
      <c r="H16" s="35">
        <f>H15+1</f>
        <v>45435</v>
      </c>
    </row>
    <row r="17" spans="1:8" ht="26.45">
      <c r="A17" s="26" t="s">
        <v>38</v>
      </c>
      <c r="B17" s="69" t="s">
        <v>43</v>
      </c>
      <c r="C17" s="19" t="s">
        <v>44</v>
      </c>
      <c r="D17" s="34">
        <v>45065</v>
      </c>
      <c r="E17" s="34">
        <f>E15+2</f>
        <v>45156</v>
      </c>
      <c r="F17" s="34">
        <f>F15+2</f>
        <v>45247</v>
      </c>
      <c r="G17" s="34">
        <f>G15+2</f>
        <v>45359</v>
      </c>
      <c r="H17" s="34">
        <f>H15+2</f>
        <v>45436</v>
      </c>
    </row>
    <row r="18" spans="1:8">
      <c r="A18" s="26" t="s">
        <v>38</v>
      </c>
      <c r="B18" s="25" t="s">
        <v>45</v>
      </c>
      <c r="C18" s="17" t="s">
        <v>46</v>
      </c>
      <c r="D18" s="34">
        <v>45072</v>
      </c>
      <c r="E18" s="34">
        <f>E15+7</f>
        <v>45161</v>
      </c>
      <c r="F18" s="34">
        <f>F15+7</f>
        <v>45252</v>
      </c>
      <c r="G18" s="34">
        <f>G15+7</f>
        <v>45364</v>
      </c>
      <c r="H18" s="34">
        <f>H15+7</f>
        <v>45441</v>
      </c>
    </row>
    <row r="19" spans="1:8">
      <c r="A19" s="26" t="s">
        <v>38</v>
      </c>
      <c r="B19" s="25" t="s">
        <v>47</v>
      </c>
      <c r="C19" s="17" t="s">
        <v>48</v>
      </c>
      <c r="D19" s="35">
        <v>45086</v>
      </c>
      <c r="E19" s="35">
        <f>E15+21</f>
        <v>45175</v>
      </c>
      <c r="F19" s="35">
        <f>F15+21</f>
        <v>45266</v>
      </c>
      <c r="G19" s="35">
        <f>G15+21</f>
        <v>45378</v>
      </c>
      <c r="H19" s="35">
        <f>H15+21</f>
        <v>45455</v>
      </c>
    </row>
    <row r="20" spans="1:8">
      <c r="A20" s="27" t="s">
        <v>49</v>
      </c>
      <c r="B20" s="25" t="s">
        <v>50</v>
      </c>
      <c r="C20" s="17" t="s">
        <v>51</v>
      </c>
      <c r="D20" s="33">
        <v>45092</v>
      </c>
      <c r="E20" s="33">
        <f>E19+7</f>
        <v>45182</v>
      </c>
      <c r="F20" s="33">
        <f>F19+7</f>
        <v>45273</v>
      </c>
      <c r="G20" s="33">
        <f>G19+7</f>
        <v>45385</v>
      </c>
      <c r="H20" s="33">
        <f>H19+7</f>
        <v>45462</v>
      </c>
    </row>
    <row r="21" spans="1:8">
      <c r="A21" s="27" t="s">
        <v>49</v>
      </c>
      <c r="B21" s="73" t="s">
        <v>52</v>
      </c>
      <c r="C21" s="73"/>
      <c r="D21" s="72">
        <v>45169</v>
      </c>
      <c r="E21" s="72">
        <v>45260</v>
      </c>
      <c r="F21" s="72">
        <v>45351</v>
      </c>
      <c r="G21" s="72">
        <v>45077</v>
      </c>
      <c r="H21" s="72">
        <v>45534</v>
      </c>
    </row>
    <row r="22" spans="1:8" ht="26.1">
      <c r="A22" s="1"/>
      <c r="B22" s="12"/>
      <c r="C22" s="12"/>
    </row>
    <row r="23" spans="1:8">
      <c r="A23" s="5"/>
      <c r="B23" s="28"/>
      <c r="C23" s="28"/>
      <c r="D23" s="6"/>
      <c r="E23" s="6"/>
      <c r="F23" s="6"/>
      <c r="G23" s="6"/>
    </row>
    <row r="24" spans="1:8">
      <c r="A24" s="7"/>
      <c r="B24" s="29"/>
      <c r="C24" s="29"/>
      <c r="D24" s="8"/>
      <c r="E24" s="8"/>
      <c r="F24" s="8"/>
      <c r="G24" s="8"/>
    </row>
    <row r="25" spans="1:8">
      <c r="A25" s="7"/>
      <c r="B25" s="30"/>
      <c r="C25" s="30"/>
      <c r="D25" s="9"/>
      <c r="E25" s="9"/>
      <c r="F25" s="9"/>
      <c r="G25" s="9"/>
    </row>
    <row r="26" spans="1:8">
      <c r="A26" s="7"/>
      <c r="B26" s="31"/>
      <c r="C26" s="31"/>
      <c r="D26" s="9"/>
      <c r="E26" s="9"/>
      <c r="F26" s="9"/>
      <c r="G26" s="9"/>
    </row>
    <row r="27" spans="1:8">
      <c r="A27" s="7"/>
      <c r="B27" s="28"/>
      <c r="C27" s="28"/>
      <c r="D27" s="10"/>
      <c r="E27" s="10"/>
      <c r="F27" s="10"/>
      <c r="G27" s="10"/>
    </row>
    <row r="28" spans="1:8">
      <c r="A28" s="7"/>
      <c r="B28" s="31"/>
      <c r="C28" s="31"/>
      <c r="D28" s="9"/>
      <c r="E28" s="9"/>
      <c r="F28" s="9"/>
      <c r="G28" s="9"/>
    </row>
    <row r="29" spans="1:8">
      <c r="A29" s="7"/>
      <c r="B29" s="30"/>
      <c r="C29" s="30"/>
      <c r="D29" s="9"/>
      <c r="E29" s="9"/>
      <c r="F29" s="9"/>
      <c r="G29" s="9"/>
    </row>
    <row r="30" spans="1:8">
      <c r="A30" s="7"/>
      <c r="B30" s="31"/>
      <c r="C30" s="31"/>
      <c r="D30" s="9"/>
      <c r="E30" s="9"/>
      <c r="F30" s="9"/>
      <c r="G30" s="9"/>
    </row>
    <row r="31" spans="1:8">
      <c r="A31" s="7"/>
      <c r="B31" s="30"/>
      <c r="C31" s="30"/>
      <c r="D31" s="9"/>
      <c r="E31" s="9"/>
      <c r="F31" s="9"/>
      <c r="G31" s="9"/>
    </row>
    <row r="32" spans="1:8">
      <c r="A32" s="7"/>
      <c r="B32" s="32"/>
      <c r="C32" s="32"/>
      <c r="D32" s="9"/>
      <c r="E32" s="9"/>
      <c r="F32" s="9"/>
      <c r="G32" s="9"/>
    </row>
    <row r="33" spans="1:7">
      <c r="A33" s="7"/>
      <c r="B33" s="30"/>
      <c r="C33" s="30"/>
      <c r="D33" s="9"/>
      <c r="E33" s="9"/>
      <c r="F33" s="9"/>
      <c r="G33" s="9"/>
    </row>
    <row r="34" spans="1:7">
      <c r="A34" s="7"/>
      <c r="B34" s="30"/>
      <c r="C34" s="30"/>
      <c r="D34" s="9"/>
      <c r="E34" s="9"/>
      <c r="F34" s="9"/>
      <c r="G34" s="9"/>
    </row>
    <row r="35" spans="1:7">
      <c r="A35" s="7"/>
      <c r="B35" s="30"/>
      <c r="C35" s="30"/>
      <c r="D35" s="9"/>
      <c r="E35" s="9"/>
      <c r="F35" s="9"/>
      <c r="G35" s="9"/>
    </row>
    <row r="36" spans="1:7">
      <c r="A36" s="7"/>
      <c r="B36" s="30"/>
      <c r="C36" s="30"/>
      <c r="D36" s="9"/>
      <c r="E36" s="9"/>
      <c r="F36" s="9"/>
      <c r="G36" s="9"/>
    </row>
    <row r="37" spans="1:7">
      <c r="A37" s="7"/>
      <c r="B37" s="29"/>
      <c r="C37" s="29"/>
      <c r="D37" s="9"/>
      <c r="E37" s="9"/>
      <c r="F37" s="9"/>
      <c r="G37" s="9"/>
    </row>
    <row r="38" spans="1:7">
      <c r="A38" s="11"/>
      <c r="B38" s="31"/>
      <c r="C38" s="31"/>
      <c r="D38" s="9"/>
      <c r="E38" s="9"/>
      <c r="F38" s="9"/>
      <c r="G38" s="9"/>
    </row>
  </sheetData>
  <mergeCells count="2">
    <mergeCell ref="B11:B12"/>
    <mergeCell ref="C3:C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D08B-1CB3-4029-B424-6667C8AC0722}">
  <dimension ref="A1:I15"/>
  <sheetViews>
    <sheetView workbookViewId="0">
      <selection activeCell="B16" sqref="B16"/>
    </sheetView>
  </sheetViews>
  <sheetFormatPr defaultRowHeight="14.45"/>
  <cols>
    <col min="1" max="1" width="24.85546875" customWidth="1"/>
    <col min="2" max="2" width="57.7109375" customWidth="1"/>
    <col min="3" max="3" width="30.140625" customWidth="1"/>
    <col min="4" max="4" width="27.5703125" customWidth="1"/>
    <col min="5" max="5" width="27" customWidth="1"/>
    <col min="6" max="6" width="26" customWidth="1"/>
    <col min="7" max="7" width="25.28515625" customWidth="1"/>
    <col min="8" max="8" width="22.42578125" customWidth="1"/>
  </cols>
  <sheetData>
    <row r="1" spans="1:9" ht="26.1">
      <c r="A1" s="1"/>
      <c r="B1" s="12" t="s">
        <v>53</v>
      </c>
      <c r="C1" s="12"/>
      <c r="D1" s="47" t="s">
        <v>1</v>
      </c>
      <c r="E1" s="47" t="s">
        <v>2</v>
      </c>
      <c r="F1" s="47" t="s">
        <v>3</v>
      </c>
      <c r="G1" s="47" t="s">
        <v>4</v>
      </c>
      <c r="H1" s="47" t="s">
        <v>5</v>
      </c>
    </row>
    <row r="2" spans="1:9">
      <c r="A2" s="2" t="s">
        <v>6</v>
      </c>
      <c r="B2" s="21" t="s">
        <v>7</v>
      </c>
      <c r="C2" s="22" t="s">
        <v>8</v>
      </c>
      <c r="D2" s="50" t="s">
        <v>9</v>
      </c>
      <c r="E2" s="49" t="s">
        <v>10</v>
      </c>
      <c r="F2" s="50" t="s">
        <v>11</v>
      </c>
      <c r="G2" s="50" t="s">
        <v>12</v>
      </c>
      <c r="H2" s="50" t="s">
        <v>13</v>
      </c>
    </row>
    <row r="3" spans="1:9">
      <c r="A3" s="15" t="s">
        <v>14</v>
      </c>
      <c r="B3" s="25" t="s">
        <v>29</v>
      </c>
      <c r="C3" s="17" t="s">
        <v>54</v>
      </c>
      <c r="D3" s="42">
        <v>45022</v>
      </c>
      <c r="E3" s="42">
        <v>45107</v>
      </c>
      <c r="F3" s="42">
        <v>45191</v>
      </c>
      <c r="G3" s="42">
        <v>45303</v>
      </c>
      <c r="H3" s="42">
        <v>45387</v>
      </c>
      <c r="I3" s="51"/>
    </row>
    <row r="4" spans="1:9">
      <c r="A4" s="20" t="s">
        <v>28</v>
      </c>
      <c r="B4" s="52" t="s">
        <v>55</v>
      </c>
      <c r="C4" s="17" t="s">
        <v>56</v>
      </c>
      <c r="D4" s="56" t="s">
        <v>57</v>
      </c>
      <c r="E4" s="56" t="s">
        <v>58</v>
      </c>
      <c r="F4" s="56" t="s">
        <v>59</v>
      </c>
      <c r="G4" s="56" t="s">
        <v>60</v>
      </c>
      <c r="H4" s="56" t="s">
        <v>61</v>
      </c>
      <c r="I4" s="51"/>
    </row>
    <row r="5" spans="1:9">
      <c r="A5" s="20" t="s">
        <v>28</v>
      </c>
      <c r="B5" s="52" t="s">
        <v>62</v>
      </c>
      <c r="C5" s="17" t="s">
        <v>63</v>
      </c>
      <c r="D5" s="56" t="s">
        <v>64</v>
      </c>
      <c r="E5" s="56" t="s">
        <v>65</v>
      </c>
      <c r="F5" s="56" t="s">
        <v>66</v>
      </c>
      <c r="G5" s="56" t="s">
        <v>67</v>
      </c>
      <c r="H5" s="56" t="s">
        <v>68</v>
      </c>
      <c r="I5" s="51"/>
    </row>
    <row r="6" spans="1:9">
      <c r="A6" s="20" t="s">
        <v>28</v>
      </c>
      <c r="B6" s="25" t="s">
        <v>69</v>
      </c>
      <c r="C6" s="17" t="s">
        <v>70</v>
      </c>
      <c r="D6" s="38">
        <v>45055</v>
      </c>
      <c r="E6" s="38">
        <v>45139</v>
      </c>
      <c r="F6" s="38">
        <v>45223</v>
      </c>
      <c r="G6" s="38">
        <v>45335</v>
      </c>
      <c r="H6" s="38">
        <v>45419</v>
      </c>
    </row>
    <row r="7" spans="1:9" ht="26.45">
      <c r="A7" s="20" t="s">
        <v>28</v>
      </c>
      <c r="B7" s="53" t="s">
        <v>71</v>
      </c>
      <c r="C7" s="66" t="s">
        <v>72</v>
      </c>
      <c r="D7" s="56">
        <v>45061</v>
      </c>
      <c r="E7" s="56">
        <v>45145</v>
      </c>
      <c r="F7" s="56">
        <v>45229</v>
      </c>
      <c r="G7" s="56">
        <v>45341</v>
      </c>
      <c r="H7" s="56">
        <v>45425</v>
      </c>
    </row>
    <row r="8" spans="1:9" ht="39.6">
      <c r="A8" s="26" t="s">
        <v>38</v>
      </c>
      <c r="B8" s="18" t="s">
        <v>73</v>
      </c>
      <c r="C8" s="66" t="s">
        <v>74</v>
      </c>
      <c r="D8" s="58">
        <v>45061</v>
      </c>
      <c r="E8" s="58">
        <v>45146</v>
      </c>
      <c r="F8" s="58">
        <v>45230</v>
      </c>
      <c r="G8" s="58">
        <v>45342</v>
      </c>
      <c r="H8" s="58">
        <v>45426</v>
      </c>
      <c r="I8" s="51"/>
    </row>
    <row r="9" spans="1:9" ht="26.45">
      <c r="A9" s="26" t="s">
        <v>38</v>
      </c>
      <c r="B9" s="69" t="s">
        <v>75</v>
      </c>
      <c r="C9" s="19" t="s">
        <v>76</v>
      </c>
      <c r="D9" s="58">
        <v>45063</v>
      </c>
      <c r="E9" s="58">
        <v>45148</v>
      </c>
      <c r="F9" s="58">
        <f>F8+2</f>
        <v>45232</v>
      </c>
      <c r="G9" s="58">
        <v>45344</v>
      </c>
      <c r="H9" s="58">
        <v>45428</v>
      </c>
      <c r="I9" s="54"/>
    </row>
    <row r="10" spans="1:9">
      <c r="A10" s="26" t="s">
        <v>38</v>
      </c>
      <c r="B10" s="16" t="s">
        <v>77</v>
      </c>
      <c r="C10" s="19" t="s">
        <v>78</v>
      </c>
      <c r="D10" s="58">
        <v>45068</v>
      </c>
      <c r="E10" s="58">
        <v>45153</v>
      </c>
      <c r="F10" s="58">
        <f>F8+7</f>
        <v>45237</v>
      </c>
      <c r="G10" s="58">
        <v>45349</v>
      </c>
      <c r="H10" s="58">
        <v>45433</v>
      </c>
    </row>
    <row r="11" spans="1:9">
      <c r="A11" s="26" t="s">
        <v>38</v>
      </c>
      <c r="B11" s="59" t="s">
        <v>79</v>
      </c>
      <c r="C11" s="17" t="s">
        <v>80</v>
      </c>
      <c r="D11" s="58">
        <v>45082</v>
      </c>
      <c r="E11" s="58">
        <v>45167</v>
      </c>
      <c r="F11" s="58">
        <f>F8+21</f>
        <v>45251</v>
      </c>
      <c r="G11" s="58">
        <v>45363</v>
      </c>
      <c r="H11" s="58">
        <v>45447</v>
      </c>
    </row>
    <row r="12" spans="1:9">
      <c r="A12" s="27" t="s">
        <v>49</v>
      </c>
      <c r="B12" s="25" t="s">
        <v>50</v>
      </c>
      <c r="C12" s="17" t="s">
        <v>81</v>
      </c>
      <c r="D12" s="60">
        <v>45111</v>
      </c>
      <c r="E12" s="61">
        <v>45195</v>
      </c>
      <c r="F12" s="61" t="e">
        <f>#REF!+7</f>
        <v>#REF!</v>
      </c>
      <c r="G12" s="60">
        <v>45391</v>
      </c>
      <c r="H12" s="60">
        <v>45475</v>
      </c>
    </row>
    <row r="13" spans="1:9">
      <c r="A13" s="27" t="s">
        <v>49</v>
      </c>
      <c r="B13" s="73" t="s">
        <v>52</v>
      </c>
      <c r="C13" s="73"/>
      <c r="D13" s="72">
        <v>45169</v>
      </c>
      <c r="E13" s="72">
        <v>45260</v>
      </c>
      <c r="F13" s="72">
        <v>45351</v>
      </c>
      <c r="G13" s="72">
        <v>45077</v>
      </c>
      <c r="H13" s="72">
        <v>45534</v>
      </c>
    </row>
    <row r="15" spans="1:9">
      <c r="B15" s="55"/>
      <c r="C15" s="5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0950-6170-4810-B9BC-5CA4EB3F582D}">
  <dimension ref="A1:H14"/>
  <sheetViews>
    <sheetView workbookViewId="0">
      <selection activeCell="C15" sqref="C15"/>
    </sheetView>
  </sheetViews>
  <sheetFormatPr defaultColWidth="38" defaultRowHeight="14.45"/>
  <cols>
    <col min="1" max="1" width="20.7109375" customWidth="1"/>
    <col min="2" max="2" width="50" customWidth="1"/>
    <col min="3" max="3" width="28" customWidth="1"/>
    <col min="4" max="4" width="25.140625" customWidth="1"/>
    <col min="5" max="5" width="27.7109375" customWidth="1"/>
    <col min="6" max="6" width="25.85546875" customWidth="1"/>
    <col min="7" max="7" width="24.140625" customWidth="1"/>
    <col min="8" max="8" width="23.42578125" customWidth="1"/>
  </cols>
  <sheetData>
    <row r="1" spans="1:8" ht="26.1">
      <c r="A1" s="62"/>
      <c r="B1" s="63" t="s">
        <v>82</v>
      </c>
      <c r="C1" s="63"/>
      <c r="D1" s="64" t="s">
        <v>1</v>
      </c>
      <c r="E1" s="64" t="s">
        <v>2</v>
      </c>
      <c r="F1" s="64" t="s">
        <v>3</v>
      </c>
      <c r="G1" s="64" t="s">
        <v>4</v>
      </c>
      <c r="H1" s="64" t="s">
        <v>5</v>
      </c>
    </row>
    <row r="2" spans="1:8" ht="26.1">
      <c r="A2" s="2" t="s">
        <v>6</v>
      </c>
      <c r="B2" s="21" t="s">
        <v>7</v>
      </c>
      <c r="C2" s="71" t="s">
        <v>83</v>
      </c>
      <c r="D2" s="50" t="s">
        <v>9</v>
      </c>
      <c r="E2" s="50" t="s">
        <v>10</v>
      </c>
      <c r="F2" s="50" t="s">
        <v>11</v>
      </c>
      <c r="G2" s="50" t="s">
        <v>12</v>
      </c>
      <c r="H2" s="50" t="s">
        <v>13</v>
      </c>
    </row>
    <row r="3" spans="1:8">
      <c r="A3" s="15" t="s">
        <v>14</v>
      </c>
      <c r="B3" s="25" t="s">
        <v>29</v>
      </c>
      <c r="C3" s="17" t="s">
        <v>84</v>
      </c>
      <c r="D3" s="42"/>
      <c r="E3" s="42">
        <v>45149</v>
      </c>
      <c r="F3" s="42">
        <v>45219</v>
      </c>
      <c r="G3" s="42">
        <v>45345</v>
      </c>
      <c r="H3" s="42">
        <v>45429</v>
      </c>
    </row>
    <row r="4" spans="1:8">
      <c r="A4" s="20" t="s">
        <v>28</v>
      </c>
      <c r="B4" s="68" t="s">
        <v>85</v>
      </c>
      <c r="C4" s="17" t="s">
        <v>63</v>
      </c>
      <c r="D4" s="56" t="s">
        <v>86</v>
      </c>
      <c r="E4" s="56" t="s">
        <v>87</v>
      </c>
      <c r="F4" s="56" t="s">
        <v>88</v>
      </c>
      <c r="G4" s="56" t="s">
        <v>89</v>
      </c>
      <c r="H4" s="56" t="s">
        <v>90</v>
      </c>
    </row>
    <row r="5" spans="1:8">
      <c r="A5" s="20" t="s">
        <v>28</v>
      </c>
      <c r="B5" s="25" t="s">
        <v>69</v>
      </c>
      <c r="C5" s="17" t="s">
        <v>70</v>
      </c>
      <c r="D5" s="38" t="s">
        <v>91</v>
      </c>
      <c r="E5" s="38">
        <v>45167</v>
      </c>
      <c r="F5" s="38">
        <v>45251</v>
      </c>
      <c r="G5" s="38">
        <v>45363</v>
      </c>
      <c r="H5" s="38">
        <v>45447</v>
      </c>
    </row>
    <row r="6" spans="1:8" ht="26.45">
      <c r="A6" s="20" t="s">
        <v>28</v>
      </c>
      <c r="B6" s="53" t="s">
        <v>71</v>
      </c>
      <c r="C6" s="66" t="s">
        <v>92</v>
      </c>
      <c r="D6" s="56" t="s">
        <v>93</v>
      </c>
      <c r="E6" s="56">
        <f>E5+6</f>
        <v>45173</v>
      </c>
      <c r="F6" s="56">
        <f>F5+6</f>
        <v>45257</v>
      </c>
      <c r="G6" s="56">
        <f>G5+6</f>
        <v>45369</v>
      </c>
      <c r="H6" s="56">
        <f>H5+6</f>
        <v>45453</v>
      </c>
    </row>
    <row r="7" spans="1:8" ht="42" customHeight="1">
      <c r="A7" s="26" t="s">
        <v>38</v>
      </c>
      <c r="B7" s="67" t="s">
        <v>73</v>
      </c>
      <c r="C7" s="66" t="s">
        <v>94</v>
      </c>
      <c r="D7" s="58">
        <v>45090</v>
      </c>
      <c r="E7" s="58">
        <f>E6+1</f>
        <v>45174</v>
      </c>
      <c r="F7" s="58">
        <f>F6+1</f>
        <v>45258</v>
      </c>
      <c r="G7" s="58">
        <f>G6+1</f>
        <v>45370</v>
      </c>
      <c r="H7" s="58">
        <f>H6+1</f>
        <v>45454</v>
      </c>
    </row>
    <row r="8" spans="1:8" s="54" customFormat="1" ht="26.45">
      <c r="A8" s="26" t="s">
        <v>38</v>
      </c>
      <c r="B8" s="69" t="s">
        <v>75</v>
      </c>
      <c r="C8" s="19" t="s">
        <v>76</v>
      </c>
      <c r="D8" s="57">
        <v>45092</v>
      </c>
      <c r="E8" s="57">
        <f>E7+2</f>
        <v>45176</v>
      </c>
      <c r="F8" s="57">
        <f>F7+2</f>
        <v>45260</v>
      </c>
      <c r="G8" s="57">
        <f>G7+2</f>
        <v>45372</v>
      </c>
      <c r="H8" s="57">
        <f>H7+2</f>
        <v>45456</v>
      </c>
    </row>
    <row r="9" spans="1:8">
      <c r="A9" s="26" t="s">
        <v>38</v>
      </c>
      <c r="B9" s="16" t="s">
        <v>77</v>
      </c>
      <c r="C9" s="19" t="s">
        <v>78</v>
      </c>
      <c r="D9" s="57">
        <v>45097</v>
      </c>
      <c r="E9" s="57">
        <f>E7+7</f>
        <v>45181</v>
      </c>
      <c r="F9" s="57">
        <f>F7+7</f>
        <v>45265</v>
      </c>
      <c r="G9" s="57">
        <f>G7+7</f>
        <v>45377</v>
      </c>
      <c r="H9" s="57">
        <f>H7+7</f>
        <v>45461</v>
      </c>
    </row>
    <row r="10" spans="1:8">
      <c r="A10" s="26" t="s">
        <v>38</v>
      </c>
      <c r="B10" s="68" t="s">
        <v>95</v>
      </c>
      <c r="C10" s="17" t="s">
        <v>80</v>
      </c>
      <c r="D10" s="58">
        <v>45111</v>
      </c>
      <c r="E10" s="58">
        <f>E7+21</f>
        <v>45195</v>
      </c>
      <c r="F10" s="58">
        <f>F7+21</f>
        <v>45279</v>
      </c>
      <c r="G10" s="58">
        <f>G7+21</f>
        <v>45391</v>
      </c>
      <c r="H10" s="58">
        <f>H7+21</f>
        <v>45475</v>
      </c>
    </row>
    <row r="11" spans="1:8">
      <c r="A11" s="27" t="s">
        <v>49</v>
      </c>
      <c r="B11" s="74" t="s">
        <v>96</v>
      </c>
      <c r="C11" s="17" t="s">
        <v>97</v>
      </c>
      <c r="D11" s="65" t="s">
        <v>98</v>
      </c>
      <c r="E11" s="48">
        <f>E10+1</f>
        <v>45196</v>
      </c>
      <c r="F11" s="48">
        <f t="shared" ref="F11:H11" si="0">F10+1</f>
        <v>45280</v>
      </c>
      <c r="G11" s="48">
        <f t="shared" si="0"/>
        <v>45392</v>
      </c>
      <c r="H11" s="48">
        <f t="shared" si="0"/>
        <v>45476</v>
      </c>
    </row>
    <row r="14" spans="1:8">
      <c r="B14" s="55"/>
      <c r="C14" s="55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884F12ABB982834B8463705F69941726" ma:contentTypeVersion="34" ma:contentTypeDescription="Use this content type to classify and store documents on HQSC DMS website" ma:contentTypeScope="" ma:versionID="cf7b6c9129c8fc7b811cda9a09c44773">
  <xsd:schema xmlns:xsd="http://www.w3.org/2001/XMLSchema" xmlns:xs="http://www.w3.org/2001/XMLSchema" xmlns:p="http://schemas.microsoft.com/office/2006/metadata/properties" xmlns:ns3="bc0172f7-231e-4b28-900f-03b7cb19e4c5" xmlns:ns4="bef9904b-9bca-4a1b-aca3-78dad2044d15" targetNamespace="http://schemas.microsoft.com/office/2006/metadata/properties" ma:root="true" ma:fieldsID="b841b2d591f03fb634327fc039a7ac73" ns3:_="" ns4:_="">
    <xsd:import namespace="bc0172f7-231e-4b28-900f-03b7cb19e4c5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3:MediaServiceObjectDetectorVersion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172f7-231e-4b28-900f-03b7cb19e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5f067919-d045-4b34-bd75-563914e945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58bc59ac-0fd6-424b-a8f8-88bd2faa8bc1}" ma:internalName="TaxCatchAll" ma:showField="CatchAllData" ma:web="bef9904b-9bca-4a1b-aca3-78dad2044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172f7-231e-4b28-900f-03b7cb19e4c5">
      <Terms xmlns="http://schemas.microsoft.com/office/infopath/2007/PartnerControls"/>
    </lcf76f155ced4ddcb4097134ff3c332f>
    <TaxCatchAll xmlns="bef9904b-9bca-4a1b-aca3-78dad2044d15" xsi:nil="true"/>
    <_dlc_DocId xmlns="bef9904b-9bca-4a1b-aca3-78dad2044d15">DOCS-1544927542-11928</_dlc_DocId>
    <_dlc_DocIdUrl xmlns="bef9904b-9bca-4a1b-aca3-78dad2044d15">
      <Url>https://hqsc.sharepoint.com/sites/dms-hqintel/_layouts/15/DocIdRedir.aspx?ID=DOCS-1544927542-11928</Url>
      <Description>DOCS-1544927542-11928</Description>
    </_dlc_DocIdUrl>
  </documentManagement>
</p:properties>
</file>

<file path=customXml/itemProps1.xml><?xml version="1.0" encoding="utf-8"?>
<ds:datastoreItem xmlns:ds="http://schemas.openxmlformats.org/officeDocument/2006/customXml" ds:itemID="{3AAA3C05-29DA-4006-A022-5589FAE23812}"/>
</file>

<file path=customXml/itemProps2.xml><?xml version="1.0" encoding="utf-8"?>
<ds:datastoreItem xmlns:ds="http://schemas.openxmlformats.org/officeDocument/2006/customXml" ds:itemID="{35BF22AF-F29C-48EA-BC67-2917A8D86ABE}"/>
</file>

<file path=customXml/itemProps3.xml><?xml version="1.0" encoding="utf-8"?>
<ds:datastoreItem xmlns:ds="http://schemas.openxmlformats.org/officeDocument/2006/customXml" ds:itemID="{86616276-23A8-4824-8725-98DEB168B095}"/>
</file>

<file path=customXml/itemProps4.xml><?xml version="1.0" encoding="utf-8"?>
<ds:datastoreItem xmlns:ds="http://schemas.openxmlformats.org/officeDocument/2006/customXml" ds:itemID="{9EAA1602-4353-47B3-9A93-3D668EB41D8E}"/>
</file>

<file path=customXml/itemProps5.xml><?xml version="1.0" encoding="utf-8"?>
<ds:datastoreItem xmlns:ds="http://schemas.openxmlformats.org/officeDocument/2006/customXml" ds:itemID="{4E213E1C-8A1C-4ACC-8F1B-405CB3CA2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Hanrie Le Roux</dc:creator>
  <cp:keywords/>
  <dc:description/>
  <cp:lastModifiedBy/>
  <cp:revision/>
  <dcterms:created xsi:type="dcterms:W3CDTF">2023-03-30T02:38:33Z</dcterms:created>
  <dcterms:modified xsi:type="dcterms:W3CDTF">2024-03-05T19:17:57Z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0x010100464BB556B3337A48846236E9064FB9CC0100884F12ABB982834B8463705F69941726</vt:lpwstr>
  </property>
  <property fmtid="{D5CDD505-2E9C-101B-9397-08002B2CF9AE}" pid="3" name="_dlc_DocIdItemGuid">
    <vt:lpwstr>fba31279-102f-4737-889e-d6746035aaa8</vt:lpwstr>
  </property>
  <property fmtid="{D5CDD505-2E9C-101B-9397-08002B2CF9AE}" pid="4" name="MediaServiceImageTags">
    <vt:lpwstr/>
  </property>
</Properties>
</file>