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tient Safety Team\SSE Database\2023 updated AE forms\"/>
    </mc:Choice>
  </mc:AlternateContent>
  <xr:revisionPtr revIDLastSave="0" documentId="13_ncr:1_{A4884B39-E01D-462F-AD47-D7AF51290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4" r:id="rId1"/>
    <sheet name="Lookups" sheetId="2" state="veryHidden" r:id="rId2"/>
    <sheet name="Data" sheetId="3" state="hidden" r:id="rId3"/>
  </sheets>
  <definedNames>
    <definedName name="_01___01_Process">Lookups!#REF!</definedName>
    <definedName name="_01___02_Problem">Lookups!$F$35:$F$40</definedName>
    <definedName name="_01_Clinical_Administration">Lookups!#REF!</definedName>
    <definedName name="_02___01_Process">Lookups!$E$35:$E$42</definedName>
    <definedName name="_02___02_Problem">Lookups!$F$42:$F$42</definedName>
    <definedName name="_02_Clinical_Process_or_Procedure">Lookups!#REF!</definedName>
    <definedName name="_03___01_Process">Lookups!#REF!</definedName>
    <definedName name="_03___02_Problem">Lookups!#REF!</definedName>
    <definedName name="_03_Documentation">Lookups!#REF!</definedName>
    <definedName name="_04___01_Type_of_Organism">Lookups!$I$42:$I$42</definedName>
    <definedName name="_04___02_Type_or_Site_of_Infection">Lookups!$J$42:$J$42</definedName>
    <definedName name="_04_Healthcare_Associated_Infection">Lookups!$G$26:$G$26</definedName>
    <definedName name="_05___01_Medication_or_IV_Fluid_Involved">Lookups!#REF!</definedName>
    <definedName name="_05___02_Medication_or_IV_Fluid_Use_Process">Lookups!$L$35:$L$43</definedName>
    <definedName name="_05___03_Problem">Lookups!$M$35:$M$47</definedName>
    <definedName name="_05_Medication_or_IV_Fluids">Lookups!#REF!</definedName>
    <definedName name="_06___01_Blood_or_Blood_Product_Involved">Lookups!$N$35:$N$39</definedName>
    <definedName name="_06___02_Blood_or_Blood_Product_Use_Process">Lookups!$O$35:$O$44</definedName>
    <definedName name="_06___03_Problem">Lookups!$P$35:$P$45</definedName>
    <definedName name="_06_Blood_or_Blood_Products">Lookups!#REF!</definedName>
    <definedName name="_07___01_Nutrition_Involved">Lookups!$Q$35:$Q$37</definedName>
    <definedName name="_07___02_Nutrition_Use_Process">Lookups!$R$35:$R$43</definedName>
    <definedName name="_07___03_Problem">Lookups!$S$35:$S$41</definedName>
    <definedName name="_07_Nutrition">Lookups!#REF!</definedName>
    <definedName name="_08___01_Oxygen_or_Gas_or_Vapour_Involved">Lookups!$T$35:$T$36</definedName>
    <definedName name="_08___02_Oxygen_or_Gas_or_Vapour_Use_Process">Lookups!$U$35:$U$41</definedName>
    <definedName name="_08___03_Problem">Lookups!$V$35:$V$43</definedName>
    <definedName name="_08_Oxygen_or_Gas_or_Vapour">Lookups!#REF!</definedName>
    <definedName name="_09___01_Type_of_Medical_Device_or_Equipment_or_Property">Lookups!$W$35:$W$36</definedName>
    <definedName name="_09___02_Problem">Lookups!$X$35:$X$42</definedName>
    <definedName name="_09_Medical_Device_or_Equipment_or_Property">Lookups!#REF!</definedName>
    <definedName name="_10___01_Staff">Lookups!$Y$35:$Y$48</definedName>
    <definedName name="_10___02_Patient">Lookups!$Z$35:$Z$48</definedName>
    <definedName name="_10_Behaviour">Lookups!$L$24:$L$26</definedName>
    <definedName name="_11___01_Blunt_Force">Lookups!$AA$36:$AA$39</definedName>
    <definedName name="_11___02_Piercing_or_Penetrating_Force">Lookups!$AB$35:$AB$39</definedName>
    <definedName name="_11___03_Other_Mechanical_Force">Lookups!$AC$35:$AC$37</definedName>
    <definedName name="_11___04_Thermal_Mechanism">Lookups!$AD$35:$AD$37</definedName>
    <definedName name="_11___05_Threat_to_Breathing">Lookups!$AE$35:$AE$38</definedName>
    <definedName name="_11___06_Exposure_to_Chemical_or_Other_Substance">Lookups!$AF$35:$AF$37</definedName>
    <definedName name="_11___07_Other_Specified_Mechanism_of_Injury">Lookups!$AG$35:$AG$39</definedName>
    <definedName name="_11___08_Exposure_to__Effect_of__Weather___Natural_Disaster__ort_Other_Force_of_Nature">Lookups!$AH$35:$AH$36</definedName>
    <definedName name="_11_Patient_Accidents">Lookups!$M$24:$M$32</definedName>
    <definedName name="_12___01_Type_of_Fall">Lookups!$AI$35:$AI$39</definedName>
    <definedName name="_12___02_Fall_Involving">Lookups!$AJ$35:$AJ$43</definedName>
    <definedName name="_12_Falls">Lookups!$N$24:$N$26</definedName>
    <definedName name="_13___01_Structure_or_Building_or_Fixture_Involved">Lookups!$AK$35:$AK$38</definedName>
    <definedName name="_13___02_Problem">Lookups!$AL$35:$AL$37</definedName>
    <definedName name="_13_Infrastructure_or_Building_or_Fixtures">Lookups!$O$24:$O$26</definedName>
    <definedName name="_14___01_Matching_of_Workload_Management">Lookups!$AM$35:$AM$36</definedName>
    <definedName name="_14___02_Bed_Service_Availability_or_Adequacy">Lookups!$AN$35:$AN$36</definedName>
    <definedName name="_14___03_Human_Resource_or_Staff_Availability_or_Adequacy">Lookups!$AO$35:$AO$36</definedName>
    <definedName name="_14___04_Organisation_of_Teams_or_People">Lookups!$AP$35:$AP$36</definedName>
    <definedName name="_14___05_Protocols_or_Policy_or_Procedure_or_Guideline_Availability_or_Adequacy">Lookups!$AQ$36:$AQ$36</definedName>
    <definedName name="_14_Resources_or_Organisational_Management">Lookups!$P$24:$P$29</definedName>
    <definedName name="Ambulance">Lookups!$C$22:$C$25</definedName>
    <definedName name="ARC">Lookups!$D$22:$D$29</definedName>
    <definedName name="Assisted_reproductive_technologies">Lookups!$E$22:$E$24</definedName>
    <definedName name="con">"Option Button 341,Option Button 342"</definedName>
    <definedName name="DHBList">Lookups!$B$3:$B$23</definedName>
    <definedName name="feed">"Option Button 327,Option Button 328"</definedName>
    <definedName name="Hospice">Lookups!$F$22:$F$27</definedName>
    <definedName name="lens">"Option Button 344,Option Button 343"</definedName>
    <definedName name="opp">"Option Button 295,Option Button 296"</definedName>
    <definedName name="Other">Lookups!$J$22:$J$29</definedName>
    <definedName name="Primary_care_providers">Lookups!$G$22:$G$25</definedName>
    <definedName name="Private_hospitals">Lookups!$H$22:$H$28</definedName>
    <definedName name="pt">Lookups!$C$21:$I$21</definedName>
    <definedName name="supp">"Option Button 345,Option Button 346"</definedName>
    <definedName name="Te_Whatu_Ora">Lookups!$I$22:$I$41</definedName>
    <definedName name="WHO_codes">Lookups!$G$2:$G$16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T2" i="3"/>
  <c r="AS2" i="3"/>
  <c r="O2" i="3" l="1"/>
  <c r="E52" i="4" s="1"/>
  <c r="AP2" i="3" l="1"/>
  <c r="AL2" i="3"/>
  <c r="AI2" i="3"/>
  <c r="AF2" i="3"/>
  <c r="AC2" i="3"/>
  <c r="Z2" i="3"/>
  <c r="W2" i="3"/>
  <c r="F2" i="3"/>
  <c r="D3" i="3" l="1"/>
  <c r="D4" i="3"/>
  <c r="D5" i="3"/>
  <c r="D6" i="3"/>
  <c r="D7" i="3"/>
  <c r="D8" i="3"/>
  <c r="D9" i="3"/>
  <c r="D10" i="3"/>
  <c r="D11" i="3"/>
  <c r="D12" i="3"/>
  <c r="D13" i="3"/>
  <c r="L2" i="3"/>
  <c r="G2" i="3"/>
  <c r="C50" i="2" l="1"/>
  <c r="AM2" i="3"/>
  <c r="AQ2" i="3"/>
  <c r="E51" i="2" l="1"/>
  <c r="E50" i="2"/>
  <c r="B2" i="3"/>
  <c r="D2" i="3"/>
  <c r="E8" i="4"/>
  <c r="AD2" i="3" l="1"/>
  <c r="AG2" i="3"/>
  <c r="AJ2" i="3"/>
  <c r="AA2" i="3"/>
  <c r="U2" i="3"/>
  <c r="T2" i="3"/>
  <c r="S2" i="3"/>
  <c r="R2" i="3"/>
  <c r="Q2" i="3"/>
  <c r="P2" i="3"/>
  <c r="I2" i="3" l="1"/>
  <c r="X2" i="3" l="1"/>
  <c r="M2" i="3" l="1"/>
  <c r="K2" i="3"/>
  <c r="E45" i="4" s="1"/>
  <c r="H2" i="3"/>
  <c r="AU2" i="3" l="1"/>
  <c r="AV2" i="3" l="1"/>
  <c r="J2" i="3"/>
  <c r="C2" i="3" l="1"/>
  <c r="E10" i="4" s="1"/>
</calcChain>
</file>

<file path=xl/sharedStrings.xml><?xml version="1.0" encoding="utf-8"?>
<sst xmlns="http://schemas.openxmlformats.org/spreadsheetml/2006/main" count="450" uniqueCount="197">
  <si>
    <t>Adverse events Part B submission form</t>
  </si>
  <si>
    <t>Mandatory fields</t>
  </si>
  <si>
    <t>Type of Provider</t>
  </si>
  <si>
    <t>ARC</t>
  </si>
  <si>
    <t>Provider</t>
  </si>
  <si>
    <t xml:space="preserve">        If Other, please specify         </t>
  </si>
  <si>
    <t xml:space="preserve">Provider reference code </t>
  </si>
  <si>
    <t>(if a cluster review was completed list all reference codes)</t>
  </si>
  <si>
    <t>Final SAC rating</t>
  </si>
  <si>
    <t>Reason for SAC rating downgrade or denotification</t>
  </si>
  <si>
    <t>Contact</t>
  </si>
  <si>
    <t xml:space="preserve">        Name</t>
  </si>
  <si>
    <t xml:space="preserve">        Email</t>
  </si>
  <si>
    <t>Date</t>
  </si>
  <si>
    <t>Date review completed</t>
  </si>
  <si>
    <t>Review method used</t>
  </si>
  <si>
    <t xml:space="preserve">        If Other, please specify             </t>
  </si>
  <si>
    <t>Final WHO event code</t>
  </si>
  <si>
    <t>Anonymised report submitted</t>
  </si>
  <si>
    <t>Consumer and whānau needs were addressed in the review and they were offered the opportunity to provide feedback on the draft report</t>
  </si>
  <si>
    <t>Sign off details</t>
  </si>
  <si>
    <r>
      <t xml:space="preserve">This adverse event brief: part B has been approved for transmission to Te Tāhū Hauora by the organisation’s </t>
    </r>
    <r>
      <rPr>
        <b/>
        <i/>
        <sz val="11"/>
        <color theme="1"/>
        <rFont val="Arial"/>
        <family val="2"/>
      </rPr>
      <t>chief executive (or equivalent) or senior delegate</t>
    </r>
    <r>
      <rPr>
        <i/>
        <sz val="11"/>
        <color theme="1"/>
        <rFont val="Arial"/>
        <family val="2"/>
      </rPr>
      <t xml:space="preserve"> who endorses the accuracy and content of the document on their behalf.</t>
    </r>
  </si>
  <si>
    <t>Name</t>
  </si>
  <si>
    <t>Position</t>
  </si>
  <si>
    <t>Type</t>
  </si>
  <si>
    <t>Methodology</t>
  </si>
  <si>
    <t>WHO codes</t>
  </si>
  <si>
    <t>Yes/No</t>
  </si>
  <si>
    <t>Macro to enable control boxes</t>
  </si>
  <si>
    <t>Sub HideControlGroups()</t>
  </si>
  <si>
    <t>Acurity _ Royston Hospital</t>
  </si>
  <si>
    <t xml:space="preserve">Ambulance </t>
  </si>
  <si>
    <t>Learning review</t>
  </si>
  <si>
    <t>01 Clinical Administration</t>
  </si>
  <si>
    <t>Yes</t>
  </si>
  <si>
    <t xml:space="preserve">    Form.GroupBoxes.Visible = False</t>
  </si>
  <si>
    <t>Ascot Hospitals and Clinics</t>
  </si>
  <si>
    <t>London Protocol</t>
  </si>
  <si>
    <t>No</t>
  </si>
  <si>
    <t>End Sub</t>
  </si>
  <si>
    <t>Avonlea Rest Home</t>
  </si>
  <si>
    <t>Hospice</t>
  </si>
  <si>
    <t>Desk/file review</t>
  </si>
  <si>
    <t>03 Documentation</t>
  </si>
  <si>
    <t>Boulcott Hospital</t>
  </si>
  <si>
    <t>Private hospitals</t>
  </si>
  <si>
    <t>Restorative practice</t>
  </si>
  <si>
    <t>04 Healthcare Associated Infection</t>
  </si>
  <si>
    <t>Canopy Cancer Care</t>
  </si>
  <si>
    <t>Primary care providers</t>
  </si>
  <si>
    <t>Root Cause Analysis</t>
  </si>
  <si>
    <t>Central PHO</t>
  </si>
  <si>
    <t>Te Whatu Ora</t>
  </si>
  <si>
    <t>Other</t>
  </si>
  <si>
    <t>Diaverum NZ</t>
  </si>
  <si>
    <t>07 Nutrition</t>
  </si>
  <si>
    <t>Forte Health</t>
  </si>
  <si>
    <t>Hospice West Auckland</t>
  </si>
  <si>
    <t>Lady Joy</t>
  </si>
  <si>
    <t>10 Behaviour</t>
  </si>
  <si>
    <t>Mary Potter Hospice</t>
  </si>
  <si>
    <t>11 Patient Accidents</t>
  </si>
  <si>
    <t>Mercy Ascot</t>
  </si>
  <si>
    <t>12 Falls</t>
  </si>
  <si>
    <t>Nelson Bays Primary Health</t>
  </si>
  <si>
    <t>New Zealand Defence Force</t>
  </si>
  <si>
    <t>Nurse Maude Hospice</t>
  </si>
  <si>
    <t>Palms Aged Care</t>
  </si>
  <si>
    <t>Presbyterian Support Otago</t>
  </si>
  <si>
    <t>St George's</t>
  </si>
  <si>
    <t>Ambulance</t>
  </si>
  <si>
    <t>St John Ambulance</t>
  </si>
  <si>
    <t>Te Oranganui Trust</t>
  </si>
  <si>
    <t>Capital &amp; Coast &amp; Hutt Valley</t>
  </si>
  <si>
    <t>Wellington Free Ambulance</t>
  </si>
  <si>
    <t>Presbyterian Support Central</t>
  </si>
  <si>
    <t>Totara Hospice</t>
  </si>
  <si>
    <t>Intracare</t>
  </si>
  <si>
    <t>St Georges</t>
  </si>
  <si>
    <t>The Salvation Army Homecare</t>
  </si>
  <si>
    <t>Te Tai Tokerau</t>
  </si>
  <si>
    <t>Column header</t>
  </si>
  <si>
    <t>Column references</t>
  </si>
  <si>
    <t>Starting and ending cells</t>
  </si>
  <si>
    <t>Provider type</t>
  </si>
  <si>
    <t>Other provider</t>
  </si>
  <si>
    <t>Provider reference code</t>
  </si>
  <si>
    <t>Provisional SAC rating ref</t>
  </si>
  <si>
    <t>Part B SAC rating</t>
  </si>
  <si>
    <t>SAC downgrade reason</t>
  </si>
  <si>
    <t>Contact name</t>
  </si>
  <si>
    <t>Contact email address</t>
  </si>
  <si>
    <t>Review methodology used</t>
  </si>
  <si>
    <t>Other review methodology</t>
  </si>
  <si>
    <t>Anon report submitted ref</t>
  </si>
  <si>
    <t>Learning opportunities 1</t>
  </si>
  <si>
    <t>Learning opportunities 2</t>
  </si>
  <si>
    <t>Learning opportunities 3</t>
  </si>
  <si>
    <t>Learning opportunities 4</t>
  </si>
  <si>
    <t>Learning opportunities 5</t>
  </si>
  <si>
    <t>Learning opportunities 6</t>
  </si>
  <si>
    <t>Harm</t>
  </si>
  <si>
    <t>Harm YN</t>
  </si>
  <si>
    <t>Harm Context</t>
  </si>
  <si>
    <t>Needs</t>
  </si>
  <si>
    <t>Needs YN</t>
  </si>
  <si>
    <t>Needs context</t>
  </si>
  <si>
    <t>Engaged</t>
  </si>
  <si>
    <t>Engaged YN</t>
  </si>
  <si>
    <t>Engaged context</t>
  </si>
  <si>
    <t>Available</t>
  </si>
  <si>
    <t>Available YN</t>
  </si>
  <si>
    <t>Available context</t>
  </si>
  <si>
    <t>Gov</t>
  </si>
  <si>
    <t>Governance YN</t>
  </si>
  <si>
    <t>Governance context</t>
  </si>
  <si>
    <t>Support</t>
  </si>
  <si>
    <t>Support YN</t>
  </si>
  <si>
    <t>Support context</t>
  </si>
  <si>
    <t>Equity</t>
  </si>
  <si>
    <t>Equity tools YN</t>
  </si>
  <si>
    <t>Equity tools context</t>
  </si>
  <si>
    <t>Part B Name</t>
  </si>
  <si>
    <t>Part B Position</t>
  </si>
  <si>
    <t>Actual values</t>
  </si>
  <si>
    <t>Reference values</t>
  </si>
  <si>
    <t xml:space="preserve">       If no, please provide context</t>
  </si>
  <si>
    <t xml:space="preserve">        If no, please provide context </t>
  </si>
  <si>
    <t>Assisted reproductive technologies</t>
  </si>
  <si>
    <t>Fertility Associates</t>
  </si>
  <si>
    <t>cdefghij</t>
  </si>
  <si>
    <t>Capital, Coast &amp; Hutt Valley</t>
  </si>
  <si>
    <t xml:space="preserve">        List key learning and improvement opportunities</t>
  </si>
  <si>
    <t>Acurity/Royston Hospital</t>
  </si>
  <si>
    <t>To be uploaded to the Te Tāhū Hauora website within 120 working days from the date the event is notified to the provider</t>
  </si>
  <si>
    <t xml:space="preserve">Consumer and whānau experience of harm was incorporated into the SAC scoring </t>
  </si>
  <si>
    <t>05 Medication/IV Fluids</t>
  </si>
  <si>
    <t>08 Oxygen/Gas/Vapour</t>
  </si>
  <si>
    <t>02 Clinical Process/Procedure</t>
  </si>
  <si>
    <t>14 Resources/Organisational Management</t>
  </si>
  <si>
    <t>13 Infrastructure/Building/Fixtures</t>
  </si>
  <si>
    <t>06 Blood/Blood Products</t>
  </si>
  <si>
    <t>09 Medical Device/Equipment/Property</t>
  </si>
  <si>
    <t>Equity tools were applied as part of the review process</t>
  </si>
  <si>
    <t xml:space="preserve">Governance is in place to ensure that the system learning opportunities/actions for improvement are implemented and evaluated </t>
  </si>
  <si>
    <t>The consumer and whānau were engaged in ways that met their individual and cultural needs</t>
  </si>
  <si>
    <t>Final reports are available for health care workers locally to assist in minimising the risk of harm reoccurring</t>
  </si>
  <si>
    <t>Support was offered to consumer, whānau and health care workers after the event and during the review process</t>
  </si>
  <si>
    <t>Old name</t>
  </si>
  <si>
    <t>New name</t>
  </si>
  <si>
    <t>Acurity Royston Hospital</t>
  </si>
  <si>
    <t>Auckland DHB</t>
  </si>
  <si>
    <t>Te Toka Tumai Auckland</t>
  </si>
  <si>
    <t>Bay of Plenty DHB</t>
  </si>
  <si>
    <t>Hauora a Toi Bay of Plenty</t>
  </si>
  <si>
    <t>Canterbury DHB</t>
  </si>
  <si>
    <t>Waitaha Canterbury</t>
  </si>
  <si>
    <t>Capital and Coast DHB</t>
  </si>
  <si>
    <t>Capital, Coast Hutt Valley</t>
  </si>
  <si>
    <t>Counties Manukau</t>
  </si>
  <si>
    <t>Counties Manukau DHB</t>
  </si>
  <si>
    <t>Hauora Tairāwhiti</t>
  </si>
  <si>
    <t>Tairawhiti</t>
  </si>
  <si>
    <t>Hawke's Bay DHB</t>
  </si>
  <si>
    <t>Te Matau a Maui Hawkes Bay</t>
  </si>
  <si>
    <t>Hutt Valley DHB</t>
  </si>
  <si>
    <t>Lakes</t>
  </si>
  <si>
    <t>Lakes DHB</t>
  </si>
  <si>
    <t>MidCentral DHB</t>
  </si>
  <si>
    <t>Te Pae Hauora o Ruahine o Tararua MidCentral</t>
  </si>
  <si>
    <t>Nelson Marlborough</t>
  </si>
  <si>
    <t>Nelson Marlborough DHB</t>
  </si>
  <si>
    <t>Northland DHB</t>
  </si>
  <si>
    <t>South Canterbury</t>
  </si>
  <si>
    <t>South Canterbury DHB</t>
  </si>
  <si>
    <t>Southern</t>
  </si>
  <si>
    <t>Southern DHB</t>
  </si>
  <si>
    <t>Tairāwhiti</t>
  </si>
  <si>
    <t>Taranaki</t>
  </si>
  <si>
    <t>Taranaki DHB</t>
  </si>
  <si>
    <t>Te Matau a Māui Hawke's Bay</t>
  </si>
  <si>
    <t>Te Tai o Poutini West Coast</t>
  </si>
  <si>
    <t>Waikato</t>
  </si>
  <si>
    <t>Waikato DHB</t>
  </si>
  <si>
    <t>Wairarapa</t>
  </si>
  <si>
    <t>Wairarapa DHB</t>
  </si>
  <si>
    <t>Waitemata</t>
  </si>
  <si>
    <t>Waitematā</t>
  </si>
  <si>
    <t>Waitemata DHB</t>
  </si>
  <si>
    <t>West Coast DHB</t>
  </si>
  <si>
    <t>Whanganui</t>
  </si>
  <si>
    <t>Whanganui DHB</t>
  </si>
  <si>
    <t xml:space="preserve">       this target</t>
  </si>
  <si>
    <t>Working days YN</t>
  </si>
  <si>
    <t>Working days context</t>
  </si>
  <si>
    <t>Part B sent within 120 working days</t>
  </si>
  <si>
    <t xml:space="preserve">       Help us understand what additional support would assist you to meet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</si>
</sst>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[$-1409]d\ mmmm\ 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4" borderId="0" applyNumberFormat="0" applyBorder="0" applyAlignment="0" applyProtection="0"/>
    <xf numFmtId="0" fontId="5" fillId="0" borderId="3" applyNumberFormat="0" applyFill="0" applyAlignment="0" applyProtection="0"/>
    <xf numFmtId="0" fontId="6" fillId="5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4" fillId="4" borderId="0" xfId="1"/>
    <xf numFmtId="0" fontId="5" fillId="0" borderId="3" xfId="2"/>
    <xf numFmtId="165" fontId="0" fillId="0" borderId="0" xfId="0" applyNumberFormat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10" fillId="5" borderId="0" xfId="3" applyFont="1" applyAlignment="1" applyProtection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2" borderId="0" xfId="0" applyFill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5" fillId="3" borderId="3" xfId="2" applyFill="1"/>
    <xf numFmtId="0" fontId="15" fillId="0" borderId="0" xfId="0" applyFont="1"/>
    <xf numFmtId="0" fontId="0" fillId="2" borderId="0" xfId="0" applyFill="1" applyAlignment="1">
      <alignment vertical="center" wrapText="1"/>
    </xf>
    <xf numFmtId="0" fontId="13" fillId="2" borderId="0" xfId="0" applyFont="1" applyFill="1"/>
    <xf numFmtId="0" fontId="0" fillId="2" borderId="0" xfId="0" applyFill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0" fillId="2" borderId="9" xfId="0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5" fillId="2" borderId="0" xfId="0" applyFont="1" applyFill="1" applyAlignment="1">
      <alignment vertical="top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165" fontId="0" fillId="3" borderId="1" xfId="0" applyNumberFormat="1" applyFill="1" applyBorder="1" applyAlignment="1" applyProtection="1">
      <alignment horizontal="left" vertical="top"/>
      <protection locked="0"/>
    </xf>
    <xf numFmtId="165" fontId="0" fillId="3" borderId="2" xfId="0" applyNumberFormat="1" applyFill="1" applyBorder="1" applyAlignment="1" applyProtection="1">
      <alignment horizontal="left" vertical="top"/>
      <protection locked="0"/>
    </xf>
    <xf numFmtId="0" fontId="19" fillId="3" borderId="1" xfId="4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0" fillId="3" borderId="13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</cellXfs>
  <cellStyles count="5">
    <cellStyle name="Bad" xfId="3" builtinId="27"/>
    <cellStyle name="Good" xfId="1" builtinId="26"/>
    <cellStyle name="Hyperlink" xfId="4" builtinId="8"/>
    <cellStyle name="Linked Cell" xfId="2" builtinId="24"/>
    <cellStyle name="Normal" xfId="0" builtinId="0"/>
  </cellStyles>
  <dxfs count="3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E"/>
        </patternFill>
      </fill>
    </dxf>
    <dxf>
      <fill>
        <patternFill>
          <bgColor rgb="FFFFC7CC"/>
        </patternFill>
      </fill>
    </dxf>
    <dxf>
      <fill>
        <patternFill>
          <bgColor rgb="FFFFC7C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C"/>
      <color rgb="FFFFCCCC"/>
      <color rgb="FFFC4ADA"/>
      <color rgb="FFFFC7CE"/>
      <color rgb="FFFFC7C7"/>
      <color rgb="FFFFBDBD"/>
      <color rgb="FFFFC575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Data!$Y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Data!$AK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Data!$V$2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Data!$E$2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Data!$AN$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Data!$N$2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Data!$AR$2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Data!$AB$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Data!$AE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Data!$AH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</xdr:row>
      <xdr:rowOff>20314</xdr:rowOff>
    </xdr:from>
    <xdr:to>
      <xdr:col>5</xdr:col>
      <xdr:colOff>1447800</xdr:colOff>
      <xdr:row>3</xdr:row>
      <xdr:rowOff>40951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210814"/>
          <a:ext cx="2800350" cy="8429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292101</xdr:colOff>
          <xdr:row>78</xdr:row>
          <xdr:rowOff>95250</xdr:rowOff>
        </xdr:from>
        <xdr:to>
          <xdr:col>4</xdr:col>
          <xdr:colOff>1247776</xdr:colOff>
          <xdr:row>81</xdr:row>
          <xdr:rowOff>130175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5483226" y="14992350"/>
              <a:ext cx="3965575" cy="606425"/>
              <a:chOff x="5114927" y="16668777"/>
              <a:chExt cx="4371975" cy="600076"/>
            </a:xfrm>
          </xdr:grpSpPr>
          <xdr:grpSp>
            <xdr:nvGrpSpPr>
              <xdr:cNvPr id="7" name="Group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342565" y="16868776"/>
                <a:ext cx="3283111" cy="257175"/>
                <a:chOff x="5294940" y="16811626"/>
                <a:chExt cx="3283111" cy="257175"/>
              </a:xfrm>
            </xdr:grpSpPr>
            <xdr:sp macro="" textlink="">
              <xdr:nvSpPr>
                <xdr:cNvPr id="2389" name="Option Button 341" hidden="1">
                  <a:extLst>
                    <a:ext uri="{63B3BB69-23CF-44E3-9099-C40C66FF867C}">
                      <a14:compatExt spid="_x0000_s2389"/>
                    </a:ext>
                    <a:ext uri="{FF2B5EF4-FFF2-40B4-BE49-F238E27FC236}">
                      <a16:creationId xmlns:a16="http://schemas.microsoft.com/office/drawing/2014/main" id="{00000000-0008-0000-0000-000055090000}"/>
                    </a:ext>
                  </a:extLst>
                </xdr:cNvPr>
                <xdr:cNvSpPr/>
              </xdr:nvSpPr>
              <xdr:spPr bwMode="auto">
                <a:xfrm>
                  <a:off x="5294940" y="16821150"/>
                  <a:ext cx="1657347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NZ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Yes</a:t>
                  </a:r>
                </a:p>
              </xdr:txBody>
            </xdr:sp>
            <xdr:sp macro="" textlink="">
              <xdr:nvSpPr>
                <xdr:cNvPr id="2390" name="Option Button 342" hidden="1">
                  <a:extLst>
                    <a:ext uri="{63B3BB69-23CF-44E3-9099-C40C66FF867C}">
                      <a14:compatExt spid="_x0000_s2390"/>
                    </a:ext>
                    <a:ext uri="{FF2B5EF4-FFF2-40B4-BE49-F238E27FC236}">
                      <a16:creationId xmlns:a16="http://schemas.microsoft.com/office/drawing/2014/main" id="{00000000-0008-0000-0000-000056090000}"/>
                    </a:ext>
                  </a:extLst>
                </xdr:cNvPr>
                <xdr:cNvSpPr/>
              </xdr:nvSpPr>
              <xdr:spPr bwMode="auto">
                <a:xfrm>
                  <a:off x="6692100" y="16811626"/>
                  <a:ext cx="1885951" cy="2571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NZ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No</a:t>
                  </a:r>
                </a:p>
              </xdr:txBody>
            </xdr:sp>
          </xdr:grpSp>
          <xdr:sp macro="" textlink="">
            <xdr:nvSpPr>
              <xdr:cNvPr id="2409" name="Group Box 361" hidden="1">
                <a:extLst>
                  <a:ext uri="{63B3BB69-23CF-44E3-9099-C40C66FF867C}">
                    <a14:compatExt spid="_x0000_s2409"/>
                  </a:ext>
                  <a:ext uri="{FF2B5EF4-FFF2-40B4-BE49-F238E27FC236}">
                    <a16:creationId xmlns:a16="http://schemas.microsoft.com/office/drawing/2014/main" id="{00000000-0008-0000-0000-000069090000}"/>
                  </a:ext>
                </a:extLst>
              </xdr:cNvPr>
              <xdr:cNvSpPr/>
            </xdr:nvSpPr>
            <xdr:spPr bwMode="auto">
              <a:xfrm>
                <a:off x="5114927" y="16668777"/>
                <a:ext cx="4371975" cy="60007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273050</xdr:colOff>
          <xdr:row>87</xdr:row>
          <xdr:rowOff>158753</xdr:rowOff>
        </xdr:from>
        <xdr:to>
          <xdr:col>4</xdr:col>
          <xdr:colOff>1339850</xdr:colOff>
          <xdr:row>90</xdr:row>
          <xdr:rowOff>3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5464175" y="16770353"/>
              <a:ext cx="4076700" cy="498475"/>
              <a:chOff x="5038729" y="18307008"/>
              <a:chExt cx="3848099" cy="723897"/>
            </a:xfrm>
          </xdr:grpSpPr>
          <xdr:sp macro="" textlink="">
            <xdr:nvSpPr>
              <xdr:cNvPr id="2391" name="Option Button 343" hidden="1">
                <a:extLst>
                  <a:ext uri="{63B3BB69-23CF-44E3-9099-C40C66FF867C}">
                    <a14:compatExt spid="_x0000_s2391"/>
                  </a:ext>
                  <a:ext uri="{FF2B5EF4-FFF2-40B4-BE49-F238E27FC236}">
                    <a16:creationId xmlns:a16="http://schemas.microsoft.com/office/drawing/2014/main" id="{00000000-0008-0000-0000-000057090000}"/>
                  </a:ext>
                </a:extLst>
              </xdr:cNvPr>
              <xdr:cNvSpPr/>
            </xdr:nvSpPr>
            <xdr:spPr bwMode="auto">
              <a:xfrm>
                <a:off x="5219700" y="18554699"/>
                <a:ext cx="170497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392" name="Option Button 344" hidden="1">
                <a:extLst>
                  <a:ext uri="{63B3BB69-23CF-44E3-9099-C40C66FF867C}">
                    <a14:compatExt spid="_x0000_s2392"/>
                  </a:ext>
                  <a:ext uri="{FF2B5EF4-FFF2-40B4-BE49-F238E27FC236}">
                    <a16:creationId xmlns:a16="http://schemas.microsoft.com/office/drawing/2014/main" id="{00000000-0008-0000-0000-000058090000}"/>
                  </a:ext>
                </a:extLst>
              </xdr:cNvPr>
              <xdr:cNvSpPr/>
            </xdr:nvSpPr>
            <xdr:spPr bwMode="auto">
              <a:xfrm>
                <a:off x="6459009" y="18584885"/>
                <a:ext cx="19431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410" name="Group Box 362" hidden="1">
                <a:extLst>
                  <a:ext uri="{63B3BB69-23CF-44E3-9099-C40C66FF867C}">
                    <a14:compatExt spid="_x0000_s2410"/>
                  </a:ext>
                  <a:ext uri="{FF2B5EF4-FFF2-40B4-BE49-F238E27FC236}">
                    <a16:creationId xmlns:a16="http://schemas.microsoft.com/office/drawing/2014/main" id="{00000000-0008-0000-0000-00006A090000}"/>
                  </a:ext>
                </a:extLst>
              </xdr:cNvPr>
              <xdr:cNvSpPr/>
            </xdr:nvSpPr>
            <xdr:spPr bwMode="auto">
              <a:xfrm>
                <a:off x="5038729" y="18307008"/>
                <a:ext cx="3848099" cy="72389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96</xdr:row>
          <xdr:rowOff>57136</xdr:rowOff>
        </xdr:from>
        <xdr:to>
          <xdr:col>4</xdr:col>
          <xdr:colOff>1206500</xdr:colOff>
          <xdr:row>100</xdr:row>
          <xdr:rowOff>95235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476875" y="18402286"/>
              <a:ext cx="3930650" cy="742949"/>
              <a:chOff x="5076826" y="20040438"/>
              <a:chExt cx="4972050" cy="609599"/>
            </a:xfrm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</xdr:grpSpPr>
          <xdr:sp macro="" textlink="">
            <xdr:nvSpPr>
              <xdr:cNvPr id="2393" name="Option Button 345" hidden="1">
                <a:extLst>
                  <a:ext uri="{63B3BB69-23CF-44E3-9099-C40C66FF867C}">
                    <a14:compatExt spid="_x0000_s2393"/>
                  </a:ext>
                  <a:ext uri="{FF2B5EF4-FFF2-40B4-BE49-F238E27FC236}">
                    <a16:creationId xmlns:a16="http://schemas.microsoft.com/office/drawing/2014/main" id="{00000000-0008-0000-0000-000059090000}"/>
                  </a:ext>
                </a:extLst>
              </xdr:cNvPr>
              <xdr:cNvSpPr/>
            </xdr:nvSpPr>
            <xdr:spPr bwMode="auto">
              <a:xfrm>
                <a:off x="5276850" y="20221575"/>
                <a:ext cx="20193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394" name="Option Button 346" hidden="1">
                <a:extLst>
                  <a:ext uri="{63B3BB69-23CF-44E3-9099-C40C66FF867C}">
                    <a14:compatExt spid="_x0000_s2394"/>
                  </a:ext>
                  <a:ext uri="{FF2B5EF4-FFF2-40B4-BE49-F238E27FC236}">
                    <a16:creationId xmlns:a16="http://schemas.microsoft.com/office/drawing/2014/main" id="{00000000-0008-0000-0000-00005A090000}"/>
                  </a:ext>
                </a:extLst>
              </xdr:cNvPr>
              <xdr:cNvSpPr/>
            </xdr:nvSpPr>
            <xdr:spPr bwMode="auto">
              <a:xfrm>
                <a:off x="6943726" y="20227681"/>
                <a:ext cx="234314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411" name="Group Box 363" hidden="1">
                <a:extLst>
                  <a:ext uri="{63B3BB69-23CF-44E3-9099-C40C66FF867C}">
                    <a14:compatExt spid="_x0000_s2411"/>
                  </a:ext>
                  <a:ext uri="{FF2B5EF4-FFF2-40B4-BE49-F238E27FC236}">
                    <a16:creationId xmlns:a16="http://schemas.microsoft.com/office/drawing/2014/main" id="{00000000-0008-0000-0000-00006B090000}"/>
                  </a:ext>
                </a:extLst>
              </xdr:cNvPr>
              <xdr:cNvSpPr/>
            </xdr:nvSpPr>
            <xdr:spPr bwMode="auto">
              <a:xfrm>
                <a:off x="5076826" y="20040438"/>
                <a:ext cx="4972050" cy="6095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5038725</xdr:colOff>
          <xdr:row>69</xdr:row>
          <xdr:rowOff>114300</xdr:rowOff>
        </xdr:from>
        <xdr:to>
          <xdr:col>4</xdr:col>
          <xdr:colOff>885825</xdr:colOff>
          <xdr:row>72</xdr:row>
          <xdr:rowOff>95250</xdr:rowOff>
        </xdr:to>
        <xdr:sp macro="" textlink="">
          <xdr:nvSpPr>
            <xdr:cNvPr id="2412" name="Group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106</xdr:row>
          <xdr:rowOff>63500</xdr:rowOff>
        </xdr:from>
        <xdr:to>
          <xdr:col>4</xdr:col>
          <xdr:colOff>1257300</xdr:colOff>
          <xdr:row>109</xdr:row>
          <xdr:rowOff>120650</xdr:rowOff>
        </xdr:to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438775" y="20256500"/>
              <a:ext cx="4019550" cy="628650"/>
              <a:chOff x="5210175" y="21793200"/>
              <a:chExt cx="3971925" cy="628650"/>
            </a:xfrm>
            <a:solidFill>
              <a:schemeClr val="tx2"/>
            </a:solidFill>
          </xdr:grpSpPr>
          <xdr:sp macro="" textlink="">
            <xdr:nvSpPr>
              <xdr:cNvPr id="2401" name="Option Button 353" hidden="1">
                <a:extLst>
                  <a:ext uri="{63B3BB69-23CF-44E3-9099-C40C66FF867C}">
                    <a14:compatExt spid="_x0000_s2401"/>
                  </a:ext>
                  <a:ext uri="{FF2B5EF4-FFF2-40B4-BE49-F238E27FC236}">
                    <a16:creationId xmlns:a16="http://schemas.microsoft.com/office/drawing/2014/main" id="{00000000-0008-0000-0000-000061090000}"/>
                  </a:ext>
                </a:extLst>
              </xdr:cNvPr>
              <xdr:cNvSpPr/>
            </xdr:nvSpPr>
            <xdr:spPr bwMode="auto">
              <a:xfrm>
                <a:off x="5382676" y="22031325"/>
                <a:ext cx="14382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402" name="Option Button 354" hidden="1">
                <a:extLst>
                  <a:ext uri="{63B3BB69-23CF-44E3-9099-C40C66FF867C}">
                    <a14:compatExt spid="_x0000_s2402"/>
                  </a:ext>
                  <a:ext uri="{FF2B5EF4-FFF2-40B4-BE49-F238E27FC236}">
                    <a16:creationId xmlns:a16="http://schemas.microsoft.com/office/drawing/2014/main" id="{00000000-0008-0000-0000-000062090000}"/>
                  </a:ext>
                </a:extLst>
              </xdr:cNvPr>
              <xdr:cNvSpPr/>
            </xdr:nvSpPr>
            <xdr:spPr bwMode="auto">
              <a:xfrm>
                <a:off x="6739573" y="22021800"/>
                <a:ext cx="16668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413" name="Group Box 365" hidden="1">
                <a:extLst>
                  <a:ext uri="{63B3BB69-23CF-44E3-9099-C40C66FF867C}">
                    <a14:compatExt spid="_x0000_s2413"/>
                  </a:ext>
                  <a:ext uri="{FF2B5EF4-FFF2-40B4-BE49-F238E27FC236}">
                    <a16:creationId xmlns:a16="http://schemas.microsoft.com/office/drawing/2014/main" id="{00000000-0008-0000-0000-00006D090000}"/>
                  </a:ext>
                </a:extLst>
              </xdr:cNvPr>
              <xdr:cNvSpPr/>
            </xdr:nvSpPr>
            <xdr:spPr bwMode="auto">
              <a:xfrm>
                <a:off x="5210175" y="21793200"/>
                <a:ext cx="3971925" cy="628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66675</xdr:rowOff>
        </xdr:from>
        <xdr:to>
          <xdr:col>4</xdr:col>
          <xdr:colOff>923925</xdr:colOff>
          <xdr:row>118</xdr:row>
          <xdr:rowOff>104775</xdr:rowOff>
        </xdr:to>
        <xdr:sp macro="" textlink="">
          <xdr:nvSpPr>
            <xdr:cNvPr id="2417" name="Group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115</xdr:row>
          <xdr:rowOff>104775</xdr:rowOff>
        </xdr:from>
        <xdr:to>
          <xdr:col>4</xdr:col>
          <xdr:colOff>733425</xdr:colOff>
          <xdr:row>118</xdr:row>
          <xdr:rowOff>114300</xdr:rowOff>
        </xdr:to>
        <xdr:sp macro="" textlink="">
          <xdr:nvSpPr>
            <xdr:cNvPr id="2423" name="Group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253999</xdr:colOff>
          <xdr:row>61</xdr:row>
          <xdr:rowOff>38100</xdr:rowOff>
        </xdr:from>
        <xdr:to>
          <xdr:col>4</xdr:col>
          <xdr:colOff>1238249</xdr:colOff>
          <xdr:row>63</xdr:row>
          <xdr:rowOff>266700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445124" y="11563350"/>
              <a:ext cx="3994150" cy="609600"/>
              <a:chOff x="5229216" y="13354050"/>
              <a:chExt cx="3857625" cy="609600"/>
            </a:xfrm>
          </xdr:grpSpPr>
          <xdr:sp macro="" textlink="">
            <xdr:nvSpPr>
              <xdr:cNvPr id="2406" name="Group Box 358" hidden="1">
                <a:extLst>
                  <a:ext uri="{63B3BB69-23CF-44E3-9099-C40C66FF867C}">
                    <a14:compatExt spid="_x0000_s2406"/>
                  </a:ext>
                  <a:ext uri="{FF2B5EF4-FFF2-40B4-BE49-F238E27FC236}">
                    <a16:creationId xmlns:a16="http://schemas.microsoft.com/office/drawing/2014/main" id="{00000000-0008-0000-0000-000066090000}"/>
                  </a:ext>
                </a:extLst>
              </xdr:cNvPr>
              <xdr:cNvSpPr/>
            </xdr:nvSpPr>
            <xdr:spPr bwMode="auto">
              <a:xfrm>
                <a:off x="5229216" y="13354050"/>
                <a:ext cx="3857625" cy="6096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426" name="Option Button 378" hidden="1">
                <a:extLst>
                  <a:ext uri="{63B3BB69-23CF-44E3-9099-C40C66FF867C}">
                    <a14:compatExt spid="_x0000_s2426"/>
                  </a:ext>
                  <a:ext uri="{FF2B5EF4-FFF2-40B4-BE49-F238E27FC236}">
                    <a16:creationId xmlns:a16="http://schemas.microsoft.com/office/drawing/2014/main" id="{00000000-0008-0000-0000-00007A090000}"/>
                  </a:ext>
                </a:extLst>
              </xdr:cNvPr>
              <xdr:cNvSpPr/>
            </xdr:nvSpPr>
            <xdr:spPr bwMode="auto">
              <a:xfrm>
                <a:off x="5438775" y="13515975"/>
                <a:ext cx="12382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427" name="Option Button 379" hidden="1">
                <a:extLst>
                  <a:ext uri="{63B3BB69-23CF-44E3-9099-C40C66FF867C}">
                    <a14:compatExt spid="_x0000_s2427"/>
                  </a:ext>
                  <a:ext uri="{FF2B5EF4-FFF2-40B4-BE49-F238E27FC236}">
                    <a16:creationId xmlns:a16="http://schemas.microsoft.com/office/drawing/2014/main" id="{00000000-0008-0000-0000-00007B090000}"/>
                  </a:ext>
                </a:extLst>
              </xdr:cNvPr>
              <xdr:cNvSpPr/>
            </xdr:nvSpPr>
            <xdr:spPr bwMode="auto">
              <a:xfrm>
                <a:off x="6715125" y="13515975"/>
                <a:ext cx="18764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34926</xdr:colOff>
          <xdr:row>25</xdr:row>
          <xdr:rowOff>57150</xdr:rowOff>
        </xdr:from>
        <xdr:to>
          <xdr:col>6</xdr:col>
          <xdr:colOff>63502</xdr:colOff>
          <xdr:row>28</xdr:row>
          <xdr:rowOff>0</xdr:rowOff>
        </xdr:to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5226051" y="5381625"/>
              <a:ext cx="6181726" cy="304800"/>
              <a:chOff x="5286397" y="5438899"/>
              <a:chExt cx="5857875" cy="428624"/>
            </a:xfrm>
          </xdr:grpSpPr>
          <xdr:sp macro="" textlink="">
            <xdr:nvSpPr>
              <xdr:cNvPr id="2429" name="Option Button 381" hidden="1">
                <a:extLst>
                  <a:ext uri="{63B3BB69-23CF-44E3-9099-C40C66FF867C}">
                    <a14:compatExt spid="_x0000_s2429"/>
                  </a:ext>
                  <a:ext uri="{FF2B5EF4-FFF2-40B4-BE49-F238E27FC236}">
                    <a16:creationId xmlns:a16="http://schemas.microsoft.com/office/drawing/2014/main" id="{00000000-0008-0000-0000-00007D090000}"/>
                  </a:ext>
                </a:extLst>
              </xdr:cNvPr>
              <xdr:cNvSpPr/>
            </xdr:nvSpPr>
            <xdr:spPr bwMode="auto">
              <a:xfrm>
                <a:off x="5362575" y="5600700"/>
                <a:ext cx="1171575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</a:t>
                </a:r>
              </a:p>
            </xdr:txBody>
          </xdr:sp>
          <xdr:sp macro="" textlink="">
            <xdr:nvSpPr>
              <xdr:cNvPr id="2430" name="Option Button 382" hidden="1">
                <a:extLst>
                  <a:ext uri="{63B3BB69-23CF-44E3-9099-C40C66FF867C}">
                    <a14:compatExt spid="_x0000_s2430"/>
                  </a:ext>
                  <a:ext uri="{FF2B5EF4-FFF2-40B4-BE49-F238E27FC236}">
                    <a16:creationId xmlns:a16="http://schemas.microsoft.com/office/drawing/2014/main" id="{00000000-0008-0000-0000-00007E090000}"/>
                  </a:ext>
                </a:extLst>
              </xdr:cNvPr>
              <xdr:cNvSpPr/>
            </xdr:nvSpPr>
            <xdr:spPr bwMode="auto">
              <a:xfrm>
                <a:off x="6079092" y="5600700"/>
                <a:ext cx="131445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</a:t>
                </a:r>
              </a:p>
            </xdr:txBody>
          </xdr:sp>
          <xdr:sp macro="" textlink="">
            <xdr:nvSpPr>
              <xdr:cNvPr id="2431" name="Option Button 383" hidden="1">
                <a:extLst>
                  <a:ext uri="{63B3BB69-23CF-44E3-9099-C40C66FF867C}">
                    <a14:compatExt spid="_x0000_s2431"/>
                  </a:ext>
                  <a:ext uri="{FF2B5EF4-FFF2-40B4-BE49-F238E27FC236}">
                    <a16:creationId xmlns:a16="http://schemas.microsoft.com/office/drawing/2014/main" id="{00000000-0008-0000-0000-00007F090000}"/>
                  </a:ext>
                </a:extLst>
              </xdr:cNvPr>
              <xdr:cNvSpPr/>
            </xdr:nvSpPr>
            <xdr:spPr bwMode="auto">
              <a:xfrm>
                <a:off x="6817029" y="5583506"/>
                <a:ext cx="1019175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</a:t>
                </a:r>
              </a:p>
            </xdr:txBody>
          </xdr:sp>
          <xdr:sp macro="" textlink="">
            <xdr:nvSpPr>
              <xdr:cNvPr id="2432" name="Option Button 384" hidden="1">
                <a:extLst>
                  <a:ext uri="{63B3BB69-23CF-44E3-9099-C40C66FF867C}">
                    <a14:compatExt spid="_x0000_s2432"/>
                  </a:ext>
                  <a:ext uri="{FF2B5EF4-FFF2-40B4-BE49-F238E27FC236}">
                    <a16:creationId xmlns:a16="http://schemas.microsoft.com/office/drawing/2014/main" id="{00000000-0008-0000-0000-000080090000}"/>
                  </a:ext>
                </a:extLst>
              </xdr:cNvPr>
              <xdr:cNvSpPr/>
            </xdr:nvSpPr>
            <xdr:spPr bwMode="auto">
              <a:xfrm>
                <a:off x="7689273" y="5585368"/>
                <a:ext cx="866775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</a:t>
                </a:r>
              </a:p>
            </xdr:txBody>
          </xdr:sp>
          <xdr:sp macro="" textlink="">
            <xdr:nvSpPr>
              <xdr:cNvPr id="2433" name="Group Box 385" hidden="1">
                <a:extLst>
                  <a:ext uri="{63B3BB69-23CF-44E3-9099-C40C66FF867C}">
                    <a14:compatExt spid="_x0000_s2433"/>
                  </a:ext>
                  <a:ext uri="{FF2B5EF4-FFF2-40B4-BE49-F238E27FC236}">
                    <a16:creationId xmlns:a16="http://schemas.microsoft.com/office/drawing/2014/main" id="{00000000-0008-0000-0000-000081090000}"/>
                  </a:ext>
                </a:extLst>
              </xdr:cNvPr>
              <xdr:cNvSpPr/>
            </xdr:nvSpPr>
            <xdr:spPr bwMode="auto">
              <a:xfrm>
                <a:off x="5286397" y="5438899"/>
                <a:ext cx="5857875" cy="4286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Group Box 385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253999</xdr:colOff>
          <xdr:row>115</xdr:row>
          <xdr:rowOff>120634</xdr:rowOff>
        </xdr:from>
        <xdr:to>
          <xdr:col>4</xdr:col>
          <xdr:colOff>1295399</xdr:colOff>
          <xdr:row>118</xdr:row>
          <xdr:rowOff>95234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5445124" y="22028134"/>
              <a:ext cx="4051300" cy="546100"/>
              <a:chOff x="5181597" y="23983364"/>
              <a:chExt cx="3962401" cy="542925"/>
            </a:xfrm>
          </xdr:grpSpPr>
          <xdr:sp macro="" textlink="">
            <xdr:nvSpPr>
              <xdr:cNvPr id="2435" name="Option Button 387" hidden="1">
                <a:extLst>
                  <a:ext uri="{63B3BB69-23CF-44E3-9099-C40C66FF867C}">
                    <a14:compatExt spid="_x0000_s2435"/>
                  </a:ext>
                  <a:ext uri="{FF2B5EF4-FFF2-40B4-BE49-F238E27FC236}">
                    <a16:creationId xmlns:a16="http://schemas.microsoft.com/office/drawing/2014/main" id="{00000000-0008-0000-0000-000083090000}"/>
                  </a:ext>
                </a:extLst>
              </xdr:cNvPr>
              <xdr:cNvSpPr/>
            </xdr:nvSpPr>
            <xdr:spPr bwMode="auto">
              <a:xfrm>
                <a:off x="5354557" y="24145876"/>
                <a:ext cx="1343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436" name="Option Button 388" hidden="1">
                <a:extLst>
                  <a:ext uri="{63B3BB69-23CF-44E3-9099-C40C66FF867C}">
                    <a14:compatExt spid="_x0000_s2436"/>
                  </a:ext>
                  <a:ext uri="{FF2B5EF4-FFF2-40B4-BE49-F238E27FC236}">
                    <a16:creationId xmlns:a16="http://schemas.microsoft.com/office/drawing/2014/main" id="{00000000-0008-0000-0000-000084090000}"/>
                  </a:ext>
                </a:extLst>
              </xdr:cNvPr>
              <xdr:cNvSpPr/>
            </xdr:nvSpPr>
            <xdr:spPr bwMode="auto">
              <a:xfrm>
                <a:off x="6676909" y="24145875"/>
                <a:ext cx="17811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437" name="Group Box 389" hidden="1">
                <a:extLst>
                  <a:ext uri="{63B3BB69-23CF-44E3-9099-C40C66FF867C}">
                    <a14:compatExt spid="_x0000_s2437"/>
                  </a:ext>
                  <a:ext uri="{FF2B5EF4-FFF2-40B4-BE49-F238E27FC236}">
                    <a16:creationId xmlns:a16="http://schemas.microsoft.com/office/drawing/2014/main" id="{00000000-0008-0000-0000-000085090000}"/>
                  </a:ext>
                </a:extLst>
              </xdr:cNvPr>
              <xdr:cNvSpPr/>
            </xdr:nvSpPr>
            <xdr:spPr bwMode="auto">
              <a:xfrm>
                <a:off x="5181597" y="23983364"/>
                <a:ext cx="3962401" cy="5429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Group Box 389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4987924</xdr:colOff>
          <xdr:row>49</xdr:row>
          <xdr:rowOff>9525</xdr:rowOff>
        </xdr:from>
        <xdr:to>
          <xdr:col>4</xdr:col>
          <xdr:colOff>615949</xdr:colOff>
          <xdr:row>52</xdr:row>
          <xdr:rowOff>57150</xdr:rowOff>
        </xdr:to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5159374" y="9048750"/>
              <a:ext cx="3657600" cy="476250"/>
              <a:chOff x="5172074" y="9153185"/>
              <a:chExt cx="3286125" cy="371475"/>
            </a:xfrm>
          </xdr:grpSpPr>
          <xdr:sp macro="" textlink="">
            <xdr:nvSpPr>
              <xdr:cNvPr id="2387" name="Option Button 339" hidden="1">
                <a:extLst>
                  <a:ext uri="{63B3BB69-23CF-44E3-9099-C40C66FF867C}">
                    <a14:compatExt spid="_x0000_s2387"/>
                  </a:ext>
                  <a:ext uri="{FF2B5EF4-FFF2-40B4-BE49-F238E27FC236}">
                    <a16:creationId xmlns:a16="http://schemas.microsoft.com/office/drawing/2014/main" id="{00000000-0008-0000-0000-000053090000}"/>
                  </a:ext>
                </a:extLst>
              </xdr:cNvPr>
              <xdr:cNvSpPr/>
            </xdr:nvSpPr>
            <xdr:spPr bwMode="auto">
              <a:xfrm>
                <a:off x="5524500" y="9248775"/>
                <a:ext cx="1362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388" name="Option Button 340" hidden="1">
                <a:extLst>
                  <a:ext uri="{63B3BB69-23CF-44E3-9099-C40C66FF867C}">
                    <a14:compatExt spid="_x0000_s2388"/>
                  </a:ext>
                  <a:ext uri="{FF2B5EF4-FFF2-40B4-BE49-F238E27FC236}">
                    <a16:creationId xmlns:a16="http://schemas.microsoft.com/office/drawing/2014/main" id="{00000000-0008-0000-0000-000054090000}"/>
                  </a:ext>
                </a:extLst>
              </xdr:cNvPr>
              <xdr:cNvSpPr/>
            </xdr:nvSpPr>
            <xdr:spPr bwMode="auto">
              <a:xfrm>
                <a:off x="7019924" y="9219118"/>
                <a:ext cx="1362075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456" name="Group Box 408" hidden="1">
                <a:extLst>
                  <a:ext uri="{63B3BB69-23CF-44E3-9099-C40C66FF867C}">
                    <a14:compatExt spid="_x0000_s2456"/>
                  </a:ext>
                  <a:ext uri="{FF2B5EF4-FFF2-40B4-BE49-F238E27FC236}">
                    <a16:creationId xmlns:a16="http://schemas.microsoft.com/office/drawing/2014/main" id="{00000000-0008-0000-0000-000098090000}"/>
                  </a:ext>
                </a:extLst>
              </xdr:cNvPr>
              <xdr:cNvSpPr/>
            </xdr:nvSpPr>
            <xdr:spPr bwMode="auto">
              <a:xfrm>
                <a:off x="5172074" y="9153185"/>
                <a:ext cx="3286125" cy="3714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Group Box 408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69</xdr:row>
          <xdr:rowOff>85725</xdr:rowOff>
        </xdr:from>
        <xdr:to>
          <xdr:col>4</xdr:col>
          <xdr:colOff>228600</xdr:colOff>
          <xdr:row>72</xdr:row>
          <xdr:rowOff>171450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314950" y="13287375"/>
              <a:ext cx="3114675" cy="657225"/>
              <a:chOff x="5314950" y="15182850"/>
              <a:chExt cx="3114675" cy="657225"/>
            </a:xfrm>
          </xdr:grpSpPr>
          <xdr:sp macro="" textlink="">
            <xdr:nvSpPr>
              <xdr:cNvPr id="2375" name="Option Button 327" hidden="1">
                <a:extLst>
                  <a:ext uri="{63B3BB69-23CF-44E3-9099-C40C66FF867C}">
                    <a14:compatExt spid="_x0000_s2375"/>
                  </a:ext>
                  <a:ext uri="{FF2B5EF4-FFF2-40B4-BE49-F238E27FC236}">
                    <a16:creationId xmlns:a16="http://schemas.microsoft.com/office/drawing/2014/main" id="{00000000-0008-0000-0000-000047090000}"/>
                  </a:ext>
                </a:extLst>
              </xdr:cNvPr>
              <xdr:cNvSpPr/>
            </xdr:nvSpPr>
            <xdr:spPr bwMode="auto">
              <a:xfrm>
                <a:off x="5705475" y="15316200"/>
                <a:ext cx="1123950" cy="438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376" name="Option Button 328" hidden="1">
                <a:extLst>
                  <a:ext uri="{63B3BB69-23CF-44E3-9099-C40C66FF867C}">
                    <a14:compatExt spid="_x0000_s2376"/>
                  </a:ext>
                  <a:ext uri="{FF2B5EF4-FFF2-40B4-BE49-F238E27FC236}">
                    <a16:creationId xmlns:a16="http://schemas.microsoft.com/office/drawing/2014/main" id="{00000000-0008-0000-0000-000048090000}"/>
                  </a:ext>
                </a:extLst>
              </xdr:cNvPr>
              <xdr:cNvSpPr/>
            </xdr:nvSpPr>
            <xdr:spPr bwMode="auto">
              <a:xfrm>
                <a:off x="6877050" y="15306675"/>
                <a:ext cx="1552575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459" name="Group Box 411" hidden="1">
                <a:extLst>
                  <a:ext uri="{63B3BB69-23CF-44E3-9099-C40C66FF867C}">
                    <a14:compatExt spid="_x0000_s2459"/>
                  </a:ext>
                  <a:ext uri="{FF2B5EF4-FFF2-40B4-BE49-F238E27FC236}">
                    <a16:creationId xmlns:a16="http://schemas.microsoft.com/office/drawing/2014/main" id="{00000000-0008-0000-0000-00009B090000}"/>
                  </a:ext>
                </a:extLst>
              </xdr:cNvPr>
              <xdr:cNvSpPr/>
            </xdr:nvSpPr>
            <xdr:spPr bwMode="auto">
              <a:xfrm>
                <a:off x="5314950" y="15182850"/>
                <a:ext cx="2752725" cy="6572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Group Box 411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361951</xdr:colOff>
          <xdr:row>125</xdr:row>
          <xdr:rowOff>95250</xdr:rowOff>
        </xdr:from>
        <xdr:to>
          <xdr:col>3</xdr:col>
          <xdr:colOff>1228725</xdr:colOff>
          <xdr:row>126</xdr:row>
          <xdr:rowOff>161925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553076" y="23907750"/>
              <a:ext cx="2371724" cy="257175"/>
              <a:chOff x="5553076" y="23936325"/>
              <a:chExt cx="2371724" cy="257175"/>
            </a:xfrm>
          </xdr:grpSpPr>
          <xdr:sp macro="" textlink="">
            <xdr:nvSpPr>
              <xdr:cNvPr id="2461" name="Option Button 413" hidden="1">
                <a:extLst>
                  <a:ext uri="{63B3BB69-23CF-44E3-9099-C40C66FF867C}">
                    <a14:compatExt spid="_x0000_s2461"/>
                  </a:ext>
                  <a:ext uri="{FF2B5EF4-FFF2-40B4-BE49-F238E27FC236}">
                    <a16:creationId xmlns:a16="http://schemas.microsoft.com/office/drawing/2014/main" id="{00000000-0008-0000-0000-00009D090000}"/>
                  </a:ext>
                </a:extLst>
              </xdr:cNvPr>
              <xdr:cNvSpPr/>
            </xdr:nvSpPr>
            <xdr:spPr bwMode="auto">
              <a:xfrm>
                <a:off x="5553076" y="23936325"/>
                <a:ext cx="11811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462" name="Option Button 414" hidden="1">
                <a:extLst>
                  <a:ext uri="{63B3BB69-23CF-44E3-9099-C40C66FF867C}">
                    <a14:compatExt spid="_x0000_s2462"/>
                  </a:ext>
                  <a:ext uri="{FF2B5EF4-FFF2-40B4-BE49-F238E27FC236}">
                    <a16:creationId xmlns:a16="http://schemas.microsoft.com/office/drawing/2014/main" id="{00000000-0008-0000-0000-00009E090000}"/>
                  </a:ext>
                </a:extLst>
              </xdr:cNvPr>
              <xdr:cNvSpPr/>
            </xdr:nvSpPr>
            <xdr:spPr bwMode="auto">
              <a:xfrm>
                <a:off x="6962775" y="23955375"/>
                <a:ext cx="9620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125</xdr:row>
          <xdr:rowOff>38100</xdr:rowOff>
        </xdr:from>
        <xdr:to>
          <xdr:col>4</xdr:col>
          <xdr:colOff>361950</xdr:colOff>
          <xdr:row>127</xdr:row>
          <xdr:rowOff>142875</xdr:rowOff>
        </xdr:to>
        <xdr:sp macro="" textlink="">
          <xdr:nvSpPr>
            <xdr:cNvPr id="2463" name="Group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415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B2:H139"/>
  <sheetViews>
    <sheetView tabSelected="1" zoomScaleNormal="100" workbookViewId="0">
      <selection activeCell="C6" sqref="C6:D6"/>
    </sheetView>
  </sheetViews>
  <sheetFormatPr defaultColWidth="9.140625" defaultRowHeight="15" customHeight="1" x14ac:dyDescent="0.25"/>
  <cols>
    <col min="1" max="1" width="2.5703125" style="7" customWidth="1"/>
    <col min="2" max="2" width="75.28515625" style="7" customWidth="1"/>
    <col min="3" max="4" width="22.5703125" style="7" customWidth="1"/>
    <col min="5" max="6" width="23.5703125" style="7" customWidth="1"/>
    <col min="7" max="7" width="22" style="7" customWidth="1"/>
    <col min="8" max="10" width="22.5703125" style="7" customWidth="1"/>
    <col min="11" max="16384" width="9.140625" style="7"/>
  </cols>
  <sheetData>
    <row r="2" spans="2:8" ht="35.25" customHeight="1" x14ac:dyDescent="0.25">
      <c r="B2" s="54" t="s">
        <v>0</v>
      </c>
      <c r="C2" s="54"/>
      <c r="D2" s="54"/>
    </row>
    <row r="3" spans="2:8" ht="28.5" customHeight="1" x14ac:dyDescent="0.25">
      <c r="B3" s="55" t="s">
        <v>134</v>
      </c>
      <c r="C3" s="55"/>
      <c r="D3" s="55"/>
      <c r="H3" s="12"/>
    </row>
    <row r="4" spans="2:8" ht="28.5" customHeight="1" x14ac:dyDescent="0.25">
      <c r="B4" s="8"/>
      <c r="C4" s="9" t="s">
        <v>1</v>
      </c>
      <c r="D4" s="8"/>
    </row>
    <row r="5" spans="2:8" ht="21.95" customHeight="1" x14ac:dyDescent="0.25">
      <c r="B5" s="10"/>
      <c r="C5" s="8"/>
      <c r="D5" s="8"/>
      <c r="G5" s="11"/>
      <c r="H5" s="11"/>
    </row>
    <row r="6" spans="2:8" ht="15" customHeight="1" x14ac:dyDescent="0.25">
      <c r="B6" s="7" t="s">
        <v>2</v>
      </c>
      <c r="C6" s="41"/>
      <c r="D6" s="42"/>
      <c r="F6" s="11"/>
      <c r="G6" s="11"/>
      <c r="H6" s="11"/>
    </row>
    <row r="7" spans="2:8" ht="15" customHeight="1" x14ac:dyDescent="0.25">
      <c r="B7" s="11"/>
    </row>
    <row r="8" spans="2:8" ht="15" customHeight="1" x14ac:dyDescent="0.25">
      <c r="B8" s="11" t="s">
        <v>4</v>
      </c>
      <c r="C8" s="41"/>
      <c r="D8" s="42"/>
      <c r="E8" s="21" t="str">
        <f ca="1">IF(_xlfn.IFNA(VLOOKUP(Data!$B$2, INDIRECT(_xlfn.CONCAT("Lookups!",Lookups!E50,":",Lookups!E51)),1,FALSE),"No match") = "No match", "! … Please make sure the type of provider and provider match", "")</f>
        <v>! … Please make sure the type of provider and provider match</v>
      </c>
    </row>
    <row r="9" spans="2:8" ht="15" customHeight="1" x14ac:dyDescent="0.25">
      <c r="B9" s="11"/>
    </row>
    <row r="10" spans="2:8" x14ac:dyDescent="0.25">
      <c r="B10" s="7" t="s">
        <v>5</v>
      </c>
      <c r="C10" s="56"/>
      <c r="D10" s="56"/>
      <c r="E10" s="12" t="str">
        <f>IF(AND(Data!B2&lt;&gt;"Other",Data!C2&lt;&gt;""),"! ... Please make sure 'Other' provider is selected above","")</f>
        <v/>
      </c>
    </row>
    <row r="11" spans="2:8" ht="15" customHeight="1" x14ac:dyDescent="0.25">
      <c r="B11" s="11"/>
      <c r="C11" s="56"/>
      <c r="D11" s="56"/>
    </row>
    <row r="12" spans="2:8" ht="15" customHeight="1" x14ac:dyDescent="0.25">
      <c r="B12" s="11"/>
      <c r="C12" s="56"/>
      <c r="D12" s="56"/>
    </row>
    <row r="13" spans="2:8" ht="5.25" customHeight="1" x14ac:dyDescent="0.25"/>
    <row r="14" spans="2:8" ht="15" customHeight="1" x14ac:dyDescent="0.25">
      <c r="B14" s="25" t="s">
        <v>6</v>
      </c>
      <c r="C14" s="31"/>
      <c r="D14" s="32"/>
    </row>
    <row r="15" spans="2:8" ht="15" customHeight="1" x14ac:dyDescent="0.25">
      <c r="B15" s="26" t="s">
        <v>7</v>
      </c>
      <c r="C15" s="40"/>
      <c r="D15" s="40"/>
    </row>
    <row r="16" spans="2:8" ht="15" customHeight="1" x14ac:dyDescent="0.25">
      <c r="B16" s="39"/>
      <c r="C16" s="49"/>
      <c r="D16" s="50"/>
    </row>
    <row r="17" spans="2:8" ht="15" customHeight="1" x14ac:dyDescent="0.25">
      <c r="B17" s="39"/>
      <c r="C17" s="33"/>
      <c r="D17" s="34"/>
    </row>
    <row r="18" spans="2:8" ht="15" customHeight="1" x14ac:dyDescent="0.25">
      <c r="B18" s="22"/>
      <c r="C18" s="33"/>
      <c r="D18" s="34"/>
    </row>
    <row r="19" spans="2:8" ht="15" customHeight="1" x14ac:dyDescent="0.25">
      <c r="B19" s="22"/>
      <c r="C19" s="33"/>
      <c r="D19" s="34"/>
    </row>
    <row r="20" spans="2:8" ht="15" customHeight="1" x14ac:dyDescent="0.25">
      <c r="B20" s="22"/>
      <c r="C20" s="33"/>
      <c r="D20" s="34"/>
    </row>
    <row r="21" spans="2:8" ht="15" customHeight="1" x14ac:dyDescent="0.25">
      <c r="B21" s="22"/>
      <c r="C21" s="33"/>
      <c r="D21" s="34"/>
    </row>
    <row r="22" spans="2:8" ht="15" customHeight="1" x14ac:dyDescent="0.25">
      <c r="B22" s="22"/>
      <c r="C22" s="33"/>
      <c r="D22" s="34"/>
    </row>
    <row r="23" spans="2:8" ht="15" customHeight="1" x14ac:dyDescent="0.25">
      <c r="B23" s="22"/>
      <c r="C23" s="33"/>
      <c r="D23" s="34"/>
      <c r="G23" s="11"/>
      <c r="H23" s="11"/>
    </row>
    <row r="24" spans="2:8" ht="15" customHeight="1" x14ac:dyDescent="0.25">
      <c r="B24" s="22"/>
      <c r="C24" s="33"/>
      <c r="D24" s="34"/>
      <c r="G24" s="11"/>
      <c r="H24" s="11"/>
    </row>
    <row r="25" spans="2:8" ht="15" customHeight="1" x14ac:dyDescent="0.25">
      <c r="B25" s="22"/>
      <c r="C25" s="33"/>
      <c r="D25" s="34"/>
      <c r="G25" s="11"/>
      <c r="H25" s="11"/>
    </row>
    <row r="26" spans="2:8" ht="12" customHeight="1" x14ac:dyDescent="0.25">
      <c r="B26" s="20"/>
      <c r="G26" s="11"/>
      <c r="H26" s="11"/>
    </row>
    <row r="27" spans="2:8" ht="1.5" customHeight="1" x14ac:dyDescent="0.25">
      <c r="B27" s="14"/>
      <c r="G27" s="11"/>
      <c r="H27" s="11"/>
    </row>
    <row r="28" spans="2:8" ht="15" customHeight="1" x14ac:dyDescent="0.25">
      <c r="B28" s="7" t="s">
        <v>8</v>
      </c>
    </row>
    <row r="29" spans="2:8" ht="6.75" customHeight="1" x14ac:dyDescent="0.25">
      <c r="B29" s="14"/>
      <c r="G29" s="11"/>
      <c r="H29" s="11"/>
    </row>
    <row r="30" spans="2:8" ht="15" customHeight="1" x14ac:dyDescent="0.25">
      <c r="B30" s="27" t="s">
        <v>9</v>
      </c>
      <c r="C30" s="43"/>
      <c r="D30" s="44"/>
      <c r="G30" s="11"/>
      <c r="H30" s="11"/>
    </row>
    <row r="31" spans="2:8" ht="15" customHeight="1" x14ac:dyDescent="0.25">
      <c r="B31" s="27"/>
      <c r="C31" s="45"/>
      <c r="D31" s="46"/>
      <c r="G31" s="11"/>
      <c r="H31" s="11"/>
    </row>
    <row r="32" spans="2:8" ht="15" customHeight="1" x14ac:dyDescent="0.25">
      <c r="B32" s="14"/>
      <c r="C32" s="47"/>
      <c r="D32" s="48"/>
      <c r="G32" s="11"/>
      <c r="H32" s="11"/>
    </row>
    <row r="33" spans="2:8" ht="15" customHeight="1" x14ac:dyDescent="0.25">
      <c r="B33" s="7" t="s">
        <v>10</v>
      </c>
    </row>
    <row r="34" spans="2:8" ht="6.75" customHeight="1" x14ac:dyDescent="0.25">
      <c r="B34" s="14"/>
      <c r="G34" s="11"/>
      <c r="H34" s="11"/>
    </row>
    <row r="35" spans="2:8" ht="15" customHeight="1" x14ac:dyDescent="0.25">
      <c r="B35" s="13" t="s">
        <v>11</v>
      </c>
      <c r="C35" s="31"/>
      <c r="D35" s="32"/>
    </row>
    <row r="36" spans="2:8" ht="6.75" customHeight="1" x14ac:dyDescent="0.25">
      <c r="B36" s="14"/>
      <c r="G36" s="11"/>
      <c r="H36" s="11"/>
    </row>
    <row r="37" spans="2:8" ht="15" customHeight="1" x14ac:dyDescent="0.25">
      <c r="B37" s="13" t="s">
        <v>12</v>
      </c>
      <c r="C37" s="53"/>
      <c r="D37" s="32"/>
    </row>
    <row r="38" spans="2:8" ht="6.75" customHeight="1" x14ac:dyDescent="0.25">
      <c r="B38" s="14"/>
      <c r="G38" s="11"/>
      <c r="H38" s="11"/>
    </row>
    <row r="39" spans="2:8" ht="6.75" customHeight="1" x14ac:dyDescent="0.25">
      <c r="B39" s="14"/>
      <c r="G39" s="11"/>
      <c r="H39" s="11"/>
    </row>
    <row r="40" spans="2:8" ht="15" customHeight="1" x14ac:dyDescent="0.25">
      <c r="C40" s="15" t="s">
        <v>13</v>
      </c>
      <c r="D40" s="15"/>
    </row>
    <row r="41" spans="2:8" ht="15" customHeight="1" x14ac:dyDescent="0.25">
      <c r="B41" s="7" t="s">
        <v>14</v>
      </c>
      <c r="C41" s="51"/>
      <c r="D41" s="52"/>
      <c r="E41" s="12"/>
    </row>
    <row r="42" spans="2:8" ht="5.25" customHeight="1" x14ac:dyDescent="0.25"/>
    <row r="43" spans="2:8" ht="15" customHeight="1" x14ac:dyDescent="0.25">
      <c r="B43" s="7" t="s">
        <v>15</v>
      </c>
      <c r="C43" s="41"/>
      <c r="D43" s="42"/>
      <c r="E43" s="12"/>
    </row>
    <row r="45" spans="2:8" ht="15" customHeight="1" x14ac:dyDescent="0.25">
      <c r="B45" s="7" t="s">
        <v>16</v>
      </c>
      <c r="C45" s="43"/>
      <c r="D45" s="44"/>
      <c r="E45" s="12" t="str">
        <f>IF(AND(Data!K2&lt;&gt;"Other",Data!L2&lt;&gt;""),"! ... Please make sure 'Other' review method used is selected above","")</f>
        <v/>
      </c>
      <c r="G45" s="11"/>
      <c r="H45" s="11"/>
    </row>
    <row r="46" spans="2:8" ht="15" customHeight="1" x14ac:dyDescent="0.25">
      <c r="B46" s="11"/>
      <c r="C46" s="45"/>
      <c r="D46" s="46"/>
      <c r="G46" s="11"/>
      <c r="H46" s="11"/>
    </row>
    <row r="47" spans="2:8" ht="15" customHeight="1" x14ac:dyDescent="0.25">
      <c r="B47" s="11"/>
      <c r="C47" s="47"/>
      <c r="D47" s="48"/>
      <c r="F47" s="11"/>
      <c r="G47" s="11"/>
      <c r="H47" s="11"/>
    </row>
    <row r="49" spans="2:5" ht="15" customHeight="1" x14ac:dyDescent="0.25">
      <c r="B49" s="7" t="s">
        <v>17</v>
      </c>
      <c r="C49" s="41"/>
      <c r="D49" s="42"/>
    </row>
    <row r="50" spans="2:5" ht="5.25" customHeight="1" x14ac:dyDescent="0.25"/>
    <row r="51" spans="2:5" ht="9.75" customHeight="1" x14ac:dyDescent="0.25"/>
    <row r="52" spans="2:5" ht="18.75" customHeight="1" x14ac:dyDescent="0.25">
      <c r="B52" s="7" t="s">
        <v>18</v>
      </c>
      <c r="E52" s="12" t="str">
        <f>IF(Data!O2="Yes","! … No requirement to list learning and improvement opportunities","")</f>
        <v/>
      </c>
    </row>
    <row r="54" spans="2:5" ht="19.5" customHeight="1" x14ac:dyDescent="0.25">
      <c r="B54" s="13" t="s">
        <v>132</v>
      </c>
      <c r="C54" s="35"/>
      <c r="D54" s="36"/>
      <c r="E54" s="37"/>
    </row>
    <row r="55" spans="2:5" ht="19.5" customHeight="1" x14ac:dyDescent="0.25">
      <c r="C55" s="35"/>
      <c r="D55" s="36"/>
      <c r="E55" s="37"/>
    </row>
    <row r="56" spans="2:5" ht="19.5" customHeight="1" x14ac:dyDescent="0.25">
      <c r="C56" s="35"/>
      <c r="D56" s="36"/>
      <c r="E56" s="37"/>
    </row>
    <row r="57" spans="2:5" ht="19.5" customHeight="1" x14ac:dyDescent="0.25">
      <c r="C57" s="35"/>
      <c r="D57" s="36"/>
      <c r="E57" s="37"/>
    </row>
    <row r="58" spans="2:5" ht="19.5" customHeight="1" x14ac:dyDescent="0.25">
      <c r="C58" s="35"/>
      <c r="D58" s="36"/>
      <c r="E58" s="37"/>
    </row>
    <row r="59" spans="2:5" ht="19.5" customHeight="1" x14ac:dyDescent="0.25">
      <c r="C59" s="35"/>
      <c r="D59" s="36"/>
      <c r="E59" s="37"/>
    </row>
    <row r="61" spans="2:5" ht="15" customHeight="1" x14ac:dyDescent="0.25">
      <c r="B61" s="38" t="s">
        <v>135</v>
      </c>
    </row>
    <row r="62" spans="2:5" ht="15" customHeight="1" x14ac:dyDescent="0.25">
      <c r="B62" s="38"/>
    </row>
    <row r="63" spans="2:5" ht="15" customHeight="1" x14ac:dyDescent="0.25">
      <c r="B63" s="38"/>
    </row>
    <row r="64" spans="2:5" ht="27" customHeight="1" x14ac:dyDescent="0.25">
      <c r="B64" s="38"/>
      <c r="C64" s="11"/>
      <c r="D64" s="11"/>
    </row>
    <row r="65" spans="2:8" ht="15" customHeight="1" x14ac:dyDescent="0.25">
      <c r="C65" s="59"/>
      <c r="D65" s="60"/>
      <c r="E65" s="60"/>
      <c r="F65" s="60"/>
      <c r="G65" s="60"/>
      <c r="H65" s="61"/>
    </row>
    <row r="66" spans="2:8" ht="15" customHeight="1" x14ac:dyDescent="0.25">
      <c r="B66" s="7" t="s">
        <v>127</v>
      </c>
      <c r="C66" s="62"/>
      <c r="D66" s="63"/>
      <c r="E66" s="63"/>
      <c r="F66" s="63"/>
      <c r="G66" s="63"/>
      <c r="H66" s="64"/>
    </row>
    <row r="67" spans="2:8" ht="15" customHeight="1" x14ac:dyDescent="0.25">
      <c r="C67" s="62"/>
      <c r="D67" s="63"/>
      <c r="E67" s="63"/>
      <c r="F67" s="63"/>
      <c r="G67" s="63"/>
      <c r="H67" s="64"/>
    </row>
    <row r="68" spans="2:8" ht="15" customHeight="1" x14ac:dyDescent="0.25">
      <c r="C68" s="62"/>
      <c r="D68" s="63"/>
      <c r="E68" s="63"/>
      <c r="F68" s="63"/>
      <c r="G68" s="63"/>
      <c r="H68" s="64"/>
    </row>
    <row r="69" spans="2:8" ht="15" customHeight="1" x14ac:dyDescent="0.25">
      <c r="C69" s="65"/>
      <c r="D69" s="66"/>
      <c r="E69" s="66"/>
      <c r="F69" s="66"/>
      <c r="G69" s="66"/>
      <c r="H69" s="67"/>
    </row>
    <row r="70" spans="2:8" ht="15" customHeight="1" x14ac:dyDescent="0.25">
      <c r="B70" s="38" t="s">
        <v>19</v>
      </c>
    </row>
    <row r="71" spans="2:8" ht="15" customHeight="1" x14ac:dyDescent="0.25">
      <c r="B71" s="38"/>
    </row>
    <row r="72" spans="2:8" ht="15" customHeight="1" x14ac:dyDescent="0.25">
      <c r="B72" s="38"/>
    </row>
    <row r="73" spans="2:8" x14ac:dyDescent="0.25">
      <c r="B73" s="38"/>
      <c r="C73" s="11"/>
      <c r="D73" s="11"/>
    </row>
    <row r="74" spans="2:8" ht="16.5" customHeight="1" x14ac:dyDescent="0.25">
      <c r="C74" s="59"/>
      <c r="D74" s="60"/>
      <c r="E74" s="60"/>
      <c r="F74" s="60"/>
      <c r="G74" s="60"/>
      <c r="H74" s="61"/>
    </row>
    <row r="75" spans="2:8" ht="15" customHeight="1" x14ac:dyDescent="0.25">
      <c r="B75" s="7" t="s">
        <v>126</v>
      </c>
      <c r="C75" s="62"/>
      <c r="D75" s="63"/>
      <c r="E75" s="63"/>
      <c r="F75" s="63"/>
      <c r="G75" s="63"/>
      <c r="H75" s="64"/>
    </row>
    <row r="76" spans="2:8" ht="15" customHeight="1" x14ac:dyDescent="0.25">
      <c r="C76" s="62"/>
      <c r="D76" s="63"/>
      <c r="E76" s="63"/>
      <c r="F76" s="63"/>
      <c r="G76" s="63"/>
      <c r="H76" s="64"/>
    </row>
    <row r="77" spans="2:8" ht="15" customHeight="1" x14ac:dyDescent="0.25">
      <c r="C77" s="62"/>
      <c r="D77" s="63"/>
      <c r="E77" s="63"/>
      <c r="F77" s="63"/>
      <c r="G77" s="63"/>
      <c r="H77" s="64"/>
    </row>
    <row r="78" spans="2:8" ht="12" customHeight="1" x14ac:dyDescent="0.25">
      <c r="C78" s="65"/>
      <c r="D78" s="66"/>
      <c r="E78" s="66"/>
      <c r="F78" s="66"/>
      <c r="G78" s="66"/>
      <c r="H78" s="67"/>
    </row>
    <row r="79" spans="2:8" ht="15" customHeight="1" x14ac:dyDescent="0.25">
      <c r="B79" s="38" t="s">
        <v>145</v>
      </c>
    </row>
    <row r="80" spans="2:8" ht="15" customHeight="1" x14ac:dyDescent="0.25">
      <c r="B80" s="38"/>
    </row>
    <row r="81" spans="2:8" ht="15" customHeight="1" x14ac:dyDescent="0.25">
      <c r="B81" s="38"/>
      <c r="C81" s="11"/>
    </row>
    <row r="82" spans="2:8" ht="15" customHeight="1" x14ac:dyDescent="0.25">
      <c r="B82" s="38"/>
      <c r="D82" s="11"/>
    </row>
    <row r="83" spans="2:8" ht="15" customHeight="1" x14ac:dyDescent="0.25">
      <c r="C83" s="59"/>
      <c r="D83" s="60"/>
      <c r="E83" s="60"/>
      <c r="F83" s="60"/>
      <c r="G83" s="60"/>
      <c r="H83" s="61"/>
    </row>
    <row r="84" spans="2:8" ht="15" customHeight="1" x14ac:dyDescent="0.25">
      <c r="B84" s="7" t="s">
        <v>126</v>
      </c>
      <c r="C84" s="62"/>
      <c r="D84" s="63"/>
      <c r="E84" s="63"/>
      <c r="F84" s="63"/>
      <c r="G84" s="63"/>
      <c r="H84" s="64"/>
    </row>
    <row r="85" spans="2:8" ht="15" customHeight="1" x14ac:dyDescent="0.25">
      <c r="C85" s="62"/>
      <c r="D85" s="63"/>
      <c r="E85" s="63"/>
      <c r="F85" s="63"/>
      <c r="G85" s="63"/>
      <c r="H85" s="64"/>
    </row>
    <row r="86" spans="2:8" ht="15" customHeight="1" x14ac:dyDescent="0.25">
      <c r="C86" s="62"/>
      <c r="D86" s="63"/>
      <c r="E86" s="63"/>
      <c r="F86" s="63"/>
      <c r="G86" s="63"/>
      <c r="H86" s="64"/>
    </row>
    <row r="87" spans="2:8" ht="15" customHeight="1" x14ac:dyDescent="0.25">
      <c r="C87" s="65"/>
      <c r="D87" s="66"/>
      <c r="E87" s="66"/>
      <c r="F87" s="66"/>
      <c r="G87" s="66"/>
      <c r="H87" s="67"/>
    </row>
    <row r="88" spans="2:8" ht="21.75" customHeight="1" x14ac:dyDescent="0.25">
      <c r="B88" s="38" t="s">
        <v>146</v>
      </c>
    </row>
    <row r="89" spans="2:8" ht="15" customHeight="1" x14ac:dyDescent="0.25">
      <c r="B89" s="38"/>
    </row>
    <row r="90" spans="2:8" ht="15" customHeight="1" x14ac:dyDescent="0.25">
      <c r="B90" s="38"/>
    </row>
    <row r="91" spans="2:8" ht="15" customHeight="1" x14ac:dyDescent="0.25">
      <c r="B91" s="38"/>
      <c r="C91" s="11"/>
      <c r="D91" s="11"/>
    </row>
    <row r="92" spans="2:8" ht="15" customHeight="1" x14ac:dyDescent="0.25">
      <c r="C92" s="59"/>
      <c r="D92" s="60"/>
      <c r="E92" s="60"/>
      <c r="F92" s="60"/>
      <c r="G92" s="60"/>
      <c r="H92" s="61"/>
    </row>
    <row r="93" spans="2:8" ht="15" customHeight="1" x14ac:dyDescent="0.25">
      <c r="B93" s="7" t="s">
        <v>126</v>
      </c>
      <c r="C93" s="62"/>
      <c r="D93" s="63"/>
      <c r="E93" s="63"/>
      <c r="F93" s="63"/>
      <c r="G93" s="63"/>
      <c r="H93" s="64"/>
    </row>
    <row r="94" spans="2:8" ht="15" customHeight="1" x14ac:dyDescent="0.25">
      <c r="C94" s="62"/>
      <c r="D94" s="63"/>
      <c r="E94" s="63"/>
      <c r="F94" s="63"/>
      <c r="G94" s="63"/>
      <c r="H94" s="64"/>
    </row>
    <row r="95" spans="2:8" ht="15" customHeight="1" x14ac:dyDescent="0.25">
      <c r="C95" s="62"/>
      <c r="D95" s="63"/>
      <c r="E95" s="63"/>
      <c r="F95" s="63"/>
      <c r="G95" s="63"/>
      <c r="H95" s="64"/>
    </row>
    <row r="96" spans="2:8" ht="9.75" customHeight="1" x14ac:dyDescent="0.25">
      <c r="C96" s="65"/>
      <c r="D96" s="66"/>
      <c r="E96" s="66"/>
      <c r="F96" s="66"/>
      <c r="G96" s="66"/>
      <c r="H96" s="67"/>
    </row>
    <row r="97" spans="2:8" ht="10.5" customHeight="1" x14ac:dyDescent="0.25">
      <c r="B97" s="38" t="s">
        <v>144</v>
      </c>
    </row>
    <row r="98" spans="2:8" ht="15" customHeight="1" x14ac:dyDescent="0.25">
      <c r="B98" s="38"/>
    </row>
    <row r="99" spans="2:8" ht="15" customHeight="1" x14ac:dyDescent="0.25">
      <c r="B99" s="38"/>
    </row>
    <row r="100" spans="2:8" ht="15" customHeight="1" x14ac:dyDescent="0.25">
      <c r="B100" s="38"/>
    </row>
    <row r="101" spans="2:8" ht="15" customHeight="1" x14ac:dyDescent="0.25">
      <c r="B101" s="38"/>
      <c r="C101" s="11"/>
      <c r="D101" s="11"/>
    </row>
    <row r="102" spans="2:8" ht="15" customHeight="1" x14ac:dyDescent="0.25">
      <c r="C102" s="59"/>
      <c r="D102" s="60"/>
      <c r="E102" s="60"/>
      <c r="F102" s="60"/>
      <c r="G102" s="60"/>
      <c r="H102" s="61"/>
    </row>
    <row r="103" spans="2:8" ht="15" customHeight="1" x14ac:dyDescent="0.25">
      <c r="B103" s="7" t="s">
        <v>126</v>
      </c>
      <c r="C103" s="62"/>
      <c r="D103" s="63"/>
      <c r="E103" s="63"/>
      <c r="F103" s="63"/>
      <c r="G103" s="63"/>
      <c r="H103" s="64"/>
    </row>
    <row r="104" spans="2:8" ht="15" customHeight="1" x14ac:dyDescent="0.25">
      <c r="C104" s="62"/>
      <c r="D104" s="63"/>
      <c r="E104" s="63"/>
      <c r="F104" s="63"/>
      <c r="G104" s="63"/>
      <c r="H104" s="64"/>
    </row>
    <row r="105" spans="2:8" ht="15" customHeight="1" x14ac:dyDescent="0.25">
      <c r="C105" s="62"/>
      <c r="D105" s="63"/>
      <c r="E105" s="63"/>
      <c r="F105" s="63"/>
      <c r="G105" s="63"/>
      <c r="H105" s="64"/>
    </row>
    <row r="106" spans="2:8" ht="15" customHeight="1" x14ac:dyDescent="0.25">
      <c r="C106" s="65"/>
      <c r="D106" s="66"/>
      <c r="E106" s="66"/>
      <c r="F106" s="66"/>
      <c r="G106" s="66"/>
      <c r="H106" s="67"/>
    </row>
    <row r="107" spans="2:8" ht="15" customHeight="1" x14ac:dyDescent="0.25">
      <c r="B107" s="38" t="s">
        <v>147</v>
      </c>
    </row>
    <row r="108" spans="2:8" ht="15" customHeight="1" x14ac:dyDescent="0.25">
      <c r="B108" s="38"/>
    </row>
    <row r="109" spans="2:8" ht="15" customHeight="1" x14ac:dyDescent="0.25">
      <c r="B109" s="38"/>
    </row>
    <row r="110" spans="2:8" ht="15" customHeight="1" x14ac:dyDescent="0.25">
      <c r="B110" s="38"/>
    </row>
    <row r="111" spans="2:8" ht="15" customHeight="1" x14ac:dyDescent="0.25">
      <c r="C111" s="59"/>
      <c r="D111" s="60"/>
      <c r="E111" s="60"/>
      <c r="F111" s="60"/>
      <c r="G111" s="60"/>
      <c r="H111" s="61"/>
    </row>
    <row r="112" spans="2:8" ht="15" customHeight="1" x14ac:dyDescent="0.25">
      <c r="B112" s="7" t="s">
        <v>126</v>
      </c>
      <c r="C112" s="62"/>
      <c r="D112" s="63"/>
      <c r="E112" s="63"/>
      <c r="F112" s="63"/>
      <c r="G112" s="63"/>
      <c r="H112" s="64"/>
    </row>
    <row r="113" spans="2:8" ht="15" customHeight="1" x14ac:dyDescent="0.25">
      <c r="C113" s="62"/>
      <c r="D113" s="63"/>
      <c r="E113" s="63"/>
      <c r="F113" s="63"/>
      <c r="G113" s="63"/>
      <c r="H113" s="64"/>
    </row>
    <row r="114" spans="2:8" ht="15" customHeight="1" x14ac:dyDescent="0.25">
      <c r="C114" s="62"/>
      <c r="D114" s="63"/>
      <c r="E114" s="63"/>
      <c r="F114" s="63"/>
      <c r="G114" s="63"/>
      <c r="H114" s="64"/>
    </row>
    <row r="115" spans="2:8" ht="15" customHeight="1" x14ac:dyDescent="0.25">
      <c r="C115" s="65"/>
      <c r="D115" s="66"/>
      <c r="E115" s="66"/>
      <c r="F115" s="66"/>
      <c r="G115" s="66"/>
      <c r="H115" s="67"/>
    </row>
    <row r="116" spans="2:8" ht="15" customHeight="1" x14ac:dyDescent="0.25">
      <c r="B116" s="69" t="s">
        <v>143</v>
      </c>
    </row>
    <row r="117" spans="2:8" ht="15" customHeight="1" x14ac:dyDescent="0.25">
      <c r="B117" s="69"/>
    </row>
    <row r="118" spans="2:8" ht="15" customHeight="1" x14ac:dyDescent="0.25">
      <c r="B118" s="69"/>
    </row>
    <row r="119" spans="2:8" ht="15" customHeight="1" x14ac:dyDescent="0.25">
      <c r="B119" s="69"/>
    </row>
    <row r="120" spans="2:8" ht="15" customHeight="1" x14ac:dyDescent="0.25">
      <c r="C120" s="59"/>
      <c r="D120" s="60"/>
      <c r="E120" s="60"/>
      <c r="F120" s="60"/>
      <c r="G120" s="60"/>
      <c r="H120" s="61"/>
    </row>
    <row r="121" spans="2:8" x14ac:dyDescent="0.25">
      <c r="B121" s="7" t="s">
        <v>126</v>
      </c>
      <c r="C121" s="62"/>
      <c r="D121" s="63"/>
      <c r="E121" s="63"/>
      <c r="F121" s="63"/>
      <c r="G121" s="63"/>
      <c r="H121" s="64"/>
    </row>
    <row r="122" spans="2:8" x14ac:dyDescent="0.25">
      <c r="C122" s="62"/>
      <c r="D122" s="63"/>
      <c r="E122" s="63"/>
      <c r="F122" s="63"/>
      <c r="G122" s="63"/>
      <c r="H122" s="64"/>
    </row>
    <row r="123" spans="2:8" x14ac:dyDescent="0.25">
      <c r="C123" s="62"/>
      <c r="D123" s="63"/>
      <c r="E123" s="63"/>
      <c r="F123" s="63"/>
      <c r="G123" s="63"/>
      <c r="H123" s="64"/>
    </row>
    <row r="124" spans="2:8" x14ac:dyDescent="0.25">
      <c r="C124" s="65"/>
      <c r="D124" s="66"/>
      <c r="E124" s="66"/>
      <c r="F124" s="66"/>
      <c r="G124" s="66"/>
      <c r="H124" s="67"/>
    </row>
    <row r="125" spans="2:8" x14ac:dyDescent="0.25">
      <c r="B125" s="69" t="s">
        <v>195</v>
      </c>
    </row>
    <row r="126" spans="2:8" x14ac:dyDescent="0.25">
      <c r="B126" s="69"/>
    </row>
    <row r="127" spans="2:8" x14ac:dyDescent="0.25">
      <c r="B127" s="69"/>
    </row>
    <row r="128" spans="2:8" x14ac:dyDescent="0.25">
      <c r="B128" s="69"/>
    </row>
    <row r="129" spans="2:8" ht="15" customHeight="1" x14ac:dyDescent="0.25">
      <c r="C129" s="56"/>
      <c r="D129" s="56"/>
      <c r="E129" s="56"/>
      <c r="F129" s="56"/>
      <c r="G129" s="56"/>
      <c r="H129" s="56"/>
    </row>
    <row r="130" spans="2:8" x14ac:dyDescent="0.25">
      <c r="B130" s="25" t="s">
        <v>196</v>
      </c>
      <c r="C130" s="56"/>
      <c r="D130" s="56"/>
      <c r="E130" s="56"/>
      <c r="F130" s="56"/>
      <c r="G130" s="56"/>
      <c r="H130" s="56"/>
    </row>
    <row r="131" spans="2:8" x14ac:dyDescent="0.25">
      <c r="B131" s="25" t="s">
        <v>192</v>
      </c>
      <c r="C131" s="56"/>
      <c r="D131" s="56"/>
      <c r="E131" s="56"/>
      <c r="F131" s="56"/>
      <c r="G131" s="56"/>
      <c r="H131" s="56"/>
    </row>
    <row r="132" spans="2:8" x14ac:dyDescent="0.25">
      <c r="C132" s="56"/>
      <c r="D132" s="56"/>
      <c r="E132" s="56"/>
      <c r="F132" s="56"/>
      <c r="G132" s="56"/>
      <c r="H132" s="56"/>
    </row>
    <row r="133" spans="2:8" x14ac:dyDescent="0.25">
      <c r="C133" s="56"/>
      <c r="D133" s="56"/>
      <c r="E133" s="56"/>
      <c r="F133" s="56"/>
      <c r="G133" s="56"/>
      <c r="H133" s="56"/>
    </row>
    <row r="134" spans="2:8" x14ac:dyDescent="0.25"/>
    <row r="135" spans="2:8" ht="27.75" customHeight="1" x14ac:dyDescent="0.25">
      <c r="B135" s="17" t="s">
        <v>20</v>
      </c>
    </row>
    <row r="136" spans="2:8" ht="39.75" customHeight="1" x14ac:dyDescent="0.25">
      <c r="B136" s="68" t="s">
        <v>21</v>
      </c>
      <c r="C136" s="68"/>
      <c r="D136" s="68"/>
    </row>
    <row r="137" spans="2:8" ht="15" customHeight="1" x14ac:dyDescent="0.25">
      <c r="B137" s="7" t="s">
        <v>22</v>
      </c>
      <c r="C137" s="57"/>
      <c r="D137" s="58"/>
    </row>
    <row r="138" spans="2:8" ht="15" customHeight="1" x14ac:dyDescent="0.25">
      <c r="C138" s="16"/>
      <c r="D138" s="16"/>
    </row>
    <row r="139" spans="2:8" ht="15" customHeight="1" x14ac:dyDescent="0.25">
      <c r="B139" s="7" t="s">
        <v>23</v>
      </c>
      <c r="C139" s="57"/>
      <c r="D139" s="58"/>
    </row>
  </sheetData>
  <sheetProtection algorithmName="SHA-512" hashValue="uCTYO5T+EuS4Iaz6bftO+TJdQI8VPHDvRpgDO6mLh2YzVZ46vCWtd7P/yRIg9NWNIacPU2YYhLn8PebBM2nqbg==" saltValue="nal4CTFBOC2BSUlxQg7Npg==" spinCount="100000" sheet="1" selectLockedCells="1"/>
  <mergeCells count="50">
    <mergeCell ref="C74:H78"/>
    <mergeCell ref="C111:H115"/>
    <mergeCell ref="C120:H124"/>
    <mergeCell ref="C65:H69"/>
    <mergeCell ref="B136:D136"/>
    <mergeCell ref="B79:B82"/>
    <mergeCell ref="B70:B73"/>
    <mergeCell ref="B116:B119"/>
    <mergeCell ref="B107:B110"/>
    <mergeCell ref="B88:B91"/>
    <mergeCell ref="B97:B101"/>
    <mergeCell ref="B125:B128"/>
    <mergeCell ref="C129:H133"/>
    <mergeCell ref="C139:D139"/>
    <mergeCell ref="C137:D137"/>
    <mergeCell ref="C83:H87"/>
    <mergeCell ref="C92:H96"/>
    <mergeCell ref="C102:H106"/>
    <mergeCell ref="B2:D2"/>
    <mergeCell ref="B3:D3"/>
    <mergeCell ref="C6:D6"/>
    <mergeCell ref="C8:D8"/>
    <mergeCell ref="C10:D12"/>
    <mergeCell ref="C59:E59"/>
    <mergeCell ref="C16:D16"/>
    <mergeCell ref="C54:E54"/>
    <mergeCell ref="C55:E55"/>
    <mergeCell ref="C56:E56"/>
    <mergeCell ref="C41:D41"/>
    <mergeCell ref="C37:D37"/>
    <mergeCell ref="C35:D35"/>
    <mergeCell ref="C20:D20"/>
    <mergeCell ref="C21:D21"/>
    <mergeCell ref="C30:D32"/>
    <mergeCell ref="C14:D14"/>
    <mergeCell ref="C19:D19"/>
    <mergeCell ref="C57:E57"/>
    <mergeCell ref="B61:B64"/>
    <mergeCell ref="C58:E58"/>
    <mergeCell ref="B16:B17"/>
    <mergeCell ref="C18:D18"/>
    <mergeCell ref="C15:D15"/>
    <mergeCell ref="C17:D17"/>
    <mergeCell ref="C25:D25"/>
    <mergeCell ref="C22:D22"/>
    <mergeCell ref="C24:D24"/>
    <mergeCell ref="C23:D23"/>
    <mergeCell ref="C43:D43"/>
    <mergeCell ref="C49:D49"/>
    <mergeCell ref="C45:D47"/>
  </mergeCells>
  <dataValidations xWindow="581" yWindow="664" count="12">
    <dataValidation type="date" operator="greaterThanOrEqual" allowBlank="1" showInputMessage="1" showErrorMessage="1" error="Please enter date in the format dd/mm/yyyy" prompt="Please enter date in the format dd/mm/yyyy_x000a__x000a_To insert today's date, press Ctrl and ; (semi-colon) at the same time" sqref="C44" xr:uid="{DAD90CC9-039E-4B08-8B0D-80172B2E73A1}">
      <formula1>1</formula1>
    </dataValidation>
    <dataValidation type="date" allowBlank="1" showInputMessage="1" showErrorMessage="1" error="Please enter a date between 1 July 2008 and 30 June 2028 in the same format shown." prompt="Please enter date in the format: 26 August 2021._x000a__x000a_To insert today's date, press Ctrl and ; (semi-colon) at the same time" sqref="C41:D41" xr:uid="{2A7710C6-18F5-4F62-BCEF-457353605953}">
      <formula1>39630</formula1>
      <formula2>46934</formula2>
    </dataValidation>
    <dataValidation allowBlank="1" showErrorMessage="1" prompt="Please enter phone number as a number with no spaces or hyphens." sqref="C37:D37" xr:uid="{DC219F36-0440-46CB-8CF2-B90C5AFBD48B}"/>
    <dataValidation allowBlank="1" showInputMessage="1" sqref="D50:D53 C50:C59" xr:uid="{03388E0F-60DC-437F-A726-05F2A09D48FF}"/>
    <dataValidation type="list" allowBlank="1" showInputMessage="1" showErrorMessage="1" sqref="D50:D53 C50:C59" xr:uid="{89EE2EC6-8B0E-4C31-9226-D966B409EFE5}">
      <formula1>$N$2:$N$42</formula1>
    </dataValidation>
    <dataValidation type="list" showErrorMessage="1" error="This information is invalid. Please select from the dropdown list." prompt="If you want to change the information in this cell, first delete it. Then you can click on the dropdown." sqref="C49:D49" xr:uid="{89B2079D-54A6-47B0-8DDD-AF41A5EB4ABE}">
      <formula1>WHO_codes</formula1>
    </dataValidation>
    <dataValidation allowBlank="1" showInputMessage="1" showErrorMessage="1" prompt="This is the same reference code as the Part A" sqref="C14:D14" xr:uid="{5E3E65EA-907F-4CC2-A728-382303896EFD}"/>
    <dataValidation allowBlank="1" showErrorMessage="1" sqref="C73 C101 C64 C81 C91" xr:uid="{F819D59C-8055-48A5-B34A-73682FAB395C}"/>
    <dataValidation operator="lessThanOrEqual" prompt="Provide a summary of the findings" sqref="C102:H106 C111:H115 C92:H96 C65:H69 C74:H78 G52:H53 C52:D53 C83:H87 C120:H124" xr:uid="{44720A18-3450-476B-9BE0-EE1FD1C0EE9D}"/>
    <dataValidation operator="lessThanOrEqual" prompt="Include brief description of event." sqref="D64 D82 D91 D73 D101" xr:uid="{72214FF4-769A-4FF1-A05F-B7E19F638792}"/>
    <dataValidation type="list" allowBlank="1" showInputMessage="1" showErrorMessage="1" sqref="C8:D8" xr:uid="{EFD4CE8C-8ED3-4E6B-A05D-D24319877339}">
      <formula1>INDIRECT(SUBSTITUTE($C$6," ","_"))</formula1>
    </dataValidation>
    <dataValidation allowBlank="1" showInputMessage="1" showErrorMessage="1" promptTitle="ARC providers:" prompt="If your facility belongs to a parent organisation please provide the specific facility name/location here._x000a__x000a_E.g Metlifecare Limited - Palmerston North" sqref="C10:D12" xr:uid="{9B890700-4838-4A8D-B13B-DD44DA4DCBAC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75" r:id="rId4" name="Option Button 327">
              <controlPr defaultSize="0" autoFill="0" autoLine="0" autoPict="0">
                <anchor moveWithCells="1">
                  <from>
                    <xdr:col>2</xdr:col>
                    <xdr:colOff>514350</xdr:colOff>
                    <xdr:row>70</xdr:row>
                    <xdr:rowOff>28575</xdr:rowOff>
                  </from>
                  <to>
                    <xdr:col>3</xdr:col>
                    <xdr:colOff>133350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5" name="Option Button 328">
              <controlPr defaultSize="0" autoFill="0" autoLine="0" autoPict="0">
                <anchor moveWithCells="1">
                  <from>
                    <xdr:col>3</xdr:col>
                    <xdr:colOff>180975</xdr:colOff>
                    <xdr:row>70</xdr:row>
                    <xdr:rowOff>19050</xdr:rowOff>
                  </from>
                  <to>
                    <xdr:col>4</xdr:col>
                    <xdr:colOff>228600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6" name="Option Button 339">
              <controlPr defaultSize="0" autoFill="0" autoLine="0" autoPict="0">
                <anchor moveWithCells="1">
                  <from>
                    <xdr:col>2</xdr:col>
                    <xdr:colOff>361950</xdr:colOff>
                    <xdr:row>50</xdr:row>
                    <xdr:rowOff>66675</xdr:rowOff>
                  </from>
                  <to>
                    <xdr:col>3</xdr:col>
                    <xdr:colOff>371475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7" name="Option Button 340">
              <controlPr defaultSize="0" autoFill="0" autoLine="0" autoPict="0">
                <anchor moveWithCells="1">
                  <from>
                    <xdr:col>3</xdr:col>
                    <xdr:colOff>523875</xdr:colOff>
                    <xdr:row>50</xdr:row>
                    <xdr:rowOff>28575</xdr:rowOff>
                  </from>
                  <to>
                    <xdr:col>4</xdr:col>
                    <xdr:colOff>533400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8" name="Option Button 341">
              <controlPr defaultSize="0" autoFill="0" autoLine="0" autoPict="0">
                <anchor moveWithCells="1">
                  <from>
                    <xdr:col>2</xdr:col>
                    <xdr:colOff>495300</xdr:colOff>
                    <xdr:row>79</xdr:row>
                    <xdr:rowOff>114300</xdr:rowOff>
                  </from>
                  <to>
                    <xdr:col>3</xdr:col>
                    <xdr:colOff>495300</xdr:colOff>
                    <xdr:row>80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9" name="Option Button 342">
              <controlPr defaultSize="0" autoFill="0" autoLine="0" autoPict="0">
                <anchor moveWithCells="1">
                  <from>
                    <xdr:col>3</xdr:col>
                    <xdr:colOff>257175</xdr:colOff>
                    <xdr:row>79</xdr:row>
                    <xdr:rowOff>104775</xdr:rowOff>
                  </from>
                  <to>
                    <xdr:col>4</xdr:col>
                    <xdr:colOff>466725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10" name="Option Button 343">
              <controlPr defaultSize="0" autoFill="0" autoLine="0" autoPict="0">
                <anchor moveWithCells="1">
                  <from>
                    <xdr:col>2</xdr:col>
                    <xdr:colOff>466725</xdr:colOff>
                    <xdr:row>88</xdr:row>
                    <xdr:rowOff>57150</xdr:rowOff>
                  </from>
                  <to>
                    <xdr:col>3</xdr:col>
                    <xdr:colOff>762000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11" name="Option Button 344">
              <controlPr defaultSize="0" autoFill="0" autoLine="0" autoPict="0">
                <anchor moveWithCells="1">
                  <from>
                    <xdr:col>3</xdr:col>
                    <xdr:colOff>276225</xdr:colOff>
                    <xdr:row>88</xdr:row>
                    <xdr:rowOff>76200</xdr:rowOff>
                  </from>
                  <to>
                    <xdr:col>4</xdr:col>
                    <xdr:colOff>828675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12" name="Option Button 345">
              <controlPr defaultSize="0" autoFill="0" autoLine="0" autoPict="0">
                <anchor moveWithCells="1">
                  <from>
                    <xdr:col>2</xdr:col>
                    <xdr:colOff>447675</xdr:colOff>
                    <xdr:row>97</xdr:row>
                    <xdr:rowOff>142875</xdr:rowOff>
                  </from>
                  <to>
                    <xdr:col>3</xdr:col>
                    <xdr:colOff>533400</xdr:colOff>
                    <xdr:row>99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13" name="Option Button 346">
              <controlPr defaultSize="0" autoFill="0" autoLine="0" autoPict="0">
                <anchor moveWithCells="1">
                  <from>
                    <xdr:col>3</xdr:col>
                    <xdr:colOff>257175</xdr:colOff>
                    <xdr:row>97</xdr:row>
                    <xdr:rowOff>152400</xdr:rowOff>
                  </from>
                  <to>
                    <xdr:col>4</xdr:col>
                    <xdr:colOff>600075</xdr:colOff>
                    <xdr:row>99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4" name="Option Button 353">
              <controlPr defaultSize="0" autoFill="0" autoLine="0" autoPict="0">
                <anchor moveWithCells="1">
                  <from>
                    <xdr:col>2</xdr:col>
                    <xdr:colOff>419100</xdr:colOff>
                    <xdr:row>107</xdr:row>
                    <xdr:rowOff>114300</xdr:rowOff>
                  </from>
                  <to>
                    <xdr:col>3</xdr:col>
                    <xdr:colOff>371475</xdr:colOff>
                    <xdr:row>108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5" name="Option Button 354">
              <controlPr defaultSize="0" autoFill="0" autoLine="0" autoPict="0">
                <anchor moveWithCells="1">
                  <from>
                    <xdr:col>3</xdr:col>
                    <xdr:colOff>285750</xdr:colOff>
                    <xdr:row>107</xdr:row>
                    <xdr:rowOff>104775</xdr:rowOff>
                  </from>
                  <to>
                    <xdr:col>4</xdr:col>
                    <xdr:colOff>476250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6" name="Group Box 358">
              <controlPr defaultSize="0" autoFill="0" autoPict="0">
                <anchor moveWithCells="1">
                  <from>
                    <xdr:col>2</xdr:col>
                    <xdr:colOff>257175</xdr:colOff>
                    <xdr:row>61</xdr:row>
                    <xdr:rowOff>38100</xdr:rowOff>
                  </from>
                  <to>
                    <xdr:col>4</xdr:col>
                    <xdr:colOff>1238250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7" name="Group Box 361">
              <controlPr defaultSize="0" autoFill="0" autoPict="0">
                <anchor moveWithCells="1">
                  <from>
                    <xdr:col>2</xdr:col>
                    <xdr:colOff>295275</xdr:colOff>
                    <xdr:row>78</xdr:row>
                    <xdr:rowOff>95250</xdr:rowOff>
                  </from>
                  <to>
                    <xdr:col>4</xdr:col>
                    <xdr:colOff>1247775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18" name="Group Box 362">
              <controlPr defaultSize="0" autoFill="0" autoPict="0">
                <anchor moveWithCells="1">
                  <from>
                    <xdr:col>2</xdr:col>
                    <xdr:colOff>276225</xdr:colOff>
                    <xdr:row>87</xdr:row>
                    <xdr:rowOff>161925</xdr:rowOff>
                  </from>
                  <to>
                    <xdr:col>4</xdr:col>
                    <xdr:colOff>1343025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19" name="Group Box 363">
              <controlPr defaultSize="0" autoFill="0" autoPict="0">
                <anchor moveWithCells="1">
                  <from>
                    <xdr:col>2</xdr:col>
                    <xdr:colOff>285750</xdr:colOff>
                    <xdr:row>96</xdr:row>
                    <xdr:rowOff>57150</xdr:rowOff>
                  </from>
                  <to>
                    <xdr:col>4</xdr:col>
                    <xdr:colOff>1209675</xdr:colOff>
                    <xdr:row>100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20" name="Group Box 364">
              <controlPr defaultSize="0" autoFill="0" autoPict="0">
                <anchor moveWithCells="1">
                  <from>
                    <xdr:col>1</xdr:col>
                    <xdr:colOff>5038725</xdr:colOff>
                    <xdr:row>69</xdr:row>
                    <xdr:rowOff>114300</xdr:rowOff>
                  </from>
                  <to>
                    <xdr:col>4</xdr:col>
                    <xdr:colOff>885825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21" name="Group Box 365">
              <controlPr defaultSize="0" autoFill="0" autoPict="0">
                <anchor moveWithCells="1">
                  <from>
                    <xdr:col>2</xdr:col>
                    <xdr:colOff>247650</xdr:colOff>
                    <xdr:row>106</xdr:row>
                    <xdr:rowOff>66675</xdr:rowOff>
                  </from>
                  <to>
                    <xdr:col>4</xdr:col>
                    <xdr:colOff>1257300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2" name="Group Box 369">
              <controlPr defaultSize="0" autoFill="0" autoPict="0">
                <anchor moveWithCells="1">
                  <from>
                    <xdr:col>2</xdr:col>
                    <xdr:colOff>9525</xdr:colOff>
                    <xdr:row>115</xdr:row>
                    <xdr:rowOff>66675</xdr:rowOff>
                  </from>
                  <to>
                    <xdr:col>4</xdr:col>
                    <xdr:colOff>923925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23" name="Group Box 375">
              <controlPr defaultSize="0" autoFill="0" autoPict="0">
                <anchor moveWithCells="1">
                  <from>
                    <xdr:col>2</xdr:col>
                    <xdr:colOff>123825</xdr:colOff>
                    <xdr:row>115</xdr:row>
                    <xdr:rowOff>104775</xdr:rowOff>
                  </from>
                  <to>
                    <xdr:col>4</xdr:col>
                    <xdr:colOff>733425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24" name="Option Button 378">
              <controlPr defaultSize="0" autoFill="0" autoLine="0" autoPict="0">
                <anchor moveWithCells="1">
                  <from>
                    <xdr:col>2</xdr:col>
                    <xdr:colOff>466725</xdr:colOff>
                    <xdr:row>62</xdr:row>
                    <xdr:rowOff>9525</xdr:rowOff>
                  </from>
                  <to>
                    <xdr:col>3</xdr:col>
                    <xdr:colOff>247650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25" name="Option Button 379">
              <controlPr defaultSize="0" autoFill="0" autoLine="0" autoPict="0">
                <anchor moveWithCells="1">
                  <from>
                    <xdr:col>3</xdr:col>
                    <xdr:colOff>285750</xdr:colOff>
                    <xdr:row>62</xdr:row>
                    <xdr:rowOff>9525</xdr:rowOff>
                  </from>
                  <to>
                    <xdr:col>4</xdr:col>
                    <xdr:colOff>723900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26" name="Option Button 381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0</xdr:rowOff>
                  </from>
                  <to>
                    <xdr:col>2</xdr:col>
                    <xdr:colOff>1352550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27" name="Option Button 382">
              <controlPr defaultSize="0" autoFill="0" autoLine="0" autoPict="0">
                <anchor moveWithCells="1">
                  <from>
                    <xdr:col>2</xdr:col>
                    <xdr:colOff>866775</xdr:colOff>
                    <xdr:row>27</xdr:row>
                    <xdr:rowOff>0</xdr:rowOff>
                  </from>
                  <to>
                    <xdr:col>3</xdr:col>
                    <xdr:colOff>752475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28" name="Option Button 383">
              <controlPr defaultSize="0" autoFill="0" autoLine="0" autoPict="0">
                <anchor moveWithCells="1">
                  <from>
                    <xdr:col>3</xdr:col>
                    <xdr:colOff>142875</xdr:colOff>
                    <xdr:row>26</xdr:row>
                    <xdr:rowOff>9525</xdr:rowOff>
                  </from>
                  <to>
                    <xdr:col>3</xdr:col>
                    <xdr:colOff>1219200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29" name="Option Button 384">
              <controlPr defaultSize="0" autoFill="0" autoLine="0" autoPict="0">
                <anchor moveWithCells="1">
                  <from>
                    <xdr:col>3</xdr:col>
                    <xdr:colOff>1066800</xdr:colOff>
                    <xdr:row>26</xdr:row>
                    <xdr:rowOff>9525</xdr:rowOff>
                  </from>
                  <to>
                    <xdr:col>4</xdr:col>
                    <xdr:colOff>476250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0" name="Group Box 385">
              <controlPr defaultSize="0" autoFill="0" autoPict="0">
                <anchor moveWithCells="1">
                  <from>
                    <xdr:col>2</xdr:col>
                    <xdr:colOff>38100</xdr:colOff>
                    <xdr:row>25</xdr:row>
                    <xdr:rowOff>57150</xdr:rowOff>
                  </from>
                  <to>
                    <xdr:col>6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1" name="Option Button 387">
              <controlPr defaultSize="0" autoFill="0" autoLine="0" autoPict="0">
                <anchor moveWithCells="1">
                  <from>
                    <xdr:col>2</xdr:col>
                    <xdr:colOff>428625</xdr:colOff>
                    <xdr:row>116</xdr:row>
                    <xdr:rowOff>95250</xdr:rowOff>
                  </from>
                  <to>
                    <xdr:col>3</xdr:col>
                    <xdr:colOff>295275</xdr:colOff>
                    <xdr:row>117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2" name="Option Button 388">
              <controlPr defaultSize="0" autoFill="0" autoLine="0" autoPict="0">
                <anchor moveWithCells="1">
                  <from>
                    <xdr:col>3</xdr:col>
                    <xdr:colOff>276225</xdr:colOff>
                    <xdr:row>116</xdr:row>
                    <xdr:rowOff>95250</xdr:rowOff>
                  </from>
                  <to>
                    <xdr:col>4</xdr:col>
                    <xdr:colOff>590550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3" name="Group Box 389">
              <controlPr defaultSize="0" autoFill="0" autoPict="0">
                <anchor moveWithCells="1">
                  <from>
                    <xdr:col>2</xdr:col>
                    <xdr:colOff>257175</xdr:colOff>
                    <xdr:row>115</xdr:row>
                    <xdr:rowOff>123825</xdr:rowOff>
                  </from>
                  <to>
                    <xdr:col>4</xdr:col>
                    <xdr:colOff>1295400</xdr:colOff>
                    <xdr:row>118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4" name="Group Box 408">
              <controlPr defaultSize="0" autoFill="0" autoPict="0">
                <anchor moveWithCells="1">
                  <from>
                    <xdr:col>1</xdr:col>
                    <xdr:colOff>4991100</xdr:colOff>
                    <xdr:row>49</xdr:row>
                    <xdr:rowOff>9525</xdr:rowOff>
                  </from>
                  <to>
                    <xdr:col>4</xdr:col>
                    <xdr:colOff>619125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5" name="Group Box 411">
              <controlPr defaultSize="0" autoFill="0" autoPict="0">
                <anchor moveWithCells="1">
                  <from>
                    <xdr:col>2</xdr:col>
                    <xdr:colOff>123825</xdr:colOff>
                    <xdr:row>69</xdr:row>
                    <xdr:rowOff>85725</xdr:rowOff>
                  </from>
                  <to>
                    <xdr:col>3</xdr:col>
                    <xdr:colOff>1371600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6" name="Option Button 413">
              <controlPr defaultSize="0" autoFill="0" autoLine="0" autoPict="0">
                <anchor moveWithCells="1">
                  <from>
                    <xdr:col>2</xdr:col>
                    <xdr:colOff>361950</xdr:colOff>
                    <xdr:row>125</xdr:row>
                    <xdr:rowOff>95250</xdr:rowOff>
                  </from>
                  <to>
                    <xdr:col>3</xdr:col>
                    <xdr:colOff>38100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7" name="Option Button 414">
              <controlPr defaultSize="0" autoFill="0" autoLine="0" autoPict="0">
                <anchor moveWithCells="1">
                  <from>
                    <xdr:col>3</xdr:col>
                    <xdr:colOff>266700</xdr:colOff>
                    <xdr:row>125</xdr:row>
                    <xdr:rowOff>114300</xdr:rowOff>
                  </from>
                  <to>
                    <xdr:col>3</xdr:col>
                    <xdr:colOff>1228725</xdr:colOff>
                    <xdr:row>126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8" name="Group Box 415">
              <controlPr defaultSize="0" autoFill="0" autoPict="0">
                <anchor moveWithCells="1">
                  <from>
                    <xdr:col>2</xdr:col>
                    <xdr:colOff>104775</xdr:colOff>
                    <xdr:row>125</xdr:row>
                    <xdr:rowOff>38100</xdr:rowOff>
                  </from>
                  <to>
                    <xdr:col>4</xdr:col>
                    <xdr:colOff>361950</xdr:colOff>
                    <xdr:row>127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8" id="{339D0EB2-1F54-42C7-8CC6-87419101A244}">
            <xm:f>Data!A2=""</xm:f>
            <x14:dxf>
              <fill>
                <patternFill>
                  <bgColor rgb="FFFFC7CE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18" id="{67362D16-5091-4AF9-A4CE-D9EDBD011826}">
            <xm:f>Data!$B$2=""</xm:f>
            <x14:dxf>
              <fill>
                <patternFill>
                  <bgColor rgb="FFFFC7CC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18" id="{DAC5DD8F-0021-4D17-9DA9-A5E144F0E4C9}">
            <xm:f>AND(Data!$B$2="Other",Data!$C$2="")</xm:f>
            <x14:dxf>
              <fill>
                <patternFill>
                  <bgColor rgb="FFFFC7CE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115" id="{198D3F1D-B119-4A78-96C5-7EAF679AF7DC}">
            <xm:f>Data!$D$2=""</xm:f>
            <x14:dxf>
              <fill>
                <patternFill>
                  <bgColor rgb="FFFFC7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54" id="{C23B8A64-ED4C-4AA0-8E43-5A21FBBF0075}">
            <xm:f>Data!$F$2=""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m:sqref>B28</xm:sqref>
        </x14:conditionalFormatting>
        <x14:conditionalFormatting xmlns:xm="http://schemas.microsoft.com/office/excel/2006/main">
          <x14:cfRule type="expression" priority="314" id="{FBD0185E-928F-497B-8DA1-2F5996A872F5}">
            <xm:f>AND(Data!$H$2="",Data!#REF!="",Data!$I$2="")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expression" priority="315" id="{1C45C195-8CD5-4EDE-B26E-68F921DE1809}">
            <xm:f>AND(Data!$H$2="",OR(Data!#REF!&lt;&gt;"", Data!$I$2&lt;&gt;""))</xm:f>
            <x14:dxf>
              <fill>
                <patternFill>
                  <bgColor rgb="FFFFC7CE"/>
                </patternFill>
              </fill>
            </x14:dxf>
          </x14:cfRule>
          <xm:sqref>B35</xm:sqref>
        </x14:conditionalFormatting>
        <x14:conditionalFormatting xmlns:xm="http://schemas.microsoft.com/office/excel/2006/main">
          <x14:cfRule type="expression" priority="316" id="{F6E6BE95-3E1F-4A67-BAB6-7F8624EFFB97}">
            <xm:f>AND(Data!$I$2="",OR(Data!$H$2&lt;&gt;"", Data!#REF!&lt;&gt;""))</xm:f>
            <x14:dxf>
              <fill>
                <patternFill>
                  <bgColor rgb="FFFFC7CE"/>
                </patternFill>
              </fill>
            </x14:dxf>
          </x14:cfRule>
          <xm:sqref>B37</xm:sqref>
        </x14:conditionalFormatting>
        <x14:conditionalFormatting xmlns:xm="http://schemas.microsoft.com/office/excel/2006/main">
          <x14:cfRule type="expression" priority="309" id="{8CA04A9C-A276-45DD-BAED-495EFE939473}">
            <xm:f>Data!$J$2=""</xm:f>
            <x14:dxf>
              <fill>
                <patternFill>
                  <bgColor rgb="FFFFC7CE"/>
                </patternFill>
              </fill>
            </x14:dxf>
          </x14:cfRule>
          <xm:sqref>B41</xm:sqref>
        </x14:conditionalFormatting>
        <x14:conditionalFormatting xmlns:xm="http://schemas.microsoft.com/office/excel/2006/main">
          <x14:cfRule type="expression" priority="86" id="{883368FA-FD6D-471B-BEC3-A95F8F23035A}">
            <xm:f>Data!K2=""</xm:f>
            <x14:dxf>
              <fill>
                <patternFill>
                  <bgColor rgb="FFFFC7CE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expression" priority="87" id="{E684AF06-BCC9-4C26-AB2A-1615B4FD09AD}">
            <xm:f>AND(Data!$K$2="Other",Data!$L$2="")</xm:f>
            <x14:dxf>
              <fill>
                <patternFill>
                  <bgColor rgb="FFFFC7CE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expression" priority="96" id="{654AAB34-7664-4DFD-907C-5B98FCB68E1C}">
            <xm:f>Data!$M$2=""</xm:f>
            <x14:dxf>
              <fill>
                <patternFill>
                  <bgColor rgb="FFFFC7CE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expression" priority="31" id="{DC0EEB9F-0518-43FF-8F5A-687C28773669}">
            <xm:f>Data!$N$2=0</xm:f>
            <x14:dxf>
              <fill>
                <patternFill>
                  <bgColor rgb="FFFFC7CE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expression" priority="20" id="{3A362A40-4492-4541-8F44-263F4CB3C971}">
            <xm:f>AND(Data!$N$2=2,Data!$P$2="")</xm:f>
            <x14:dxf>
              <fill>
                <patternFill>
                  <bgColor rgb="FFFFC7CC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expression" priority="8" id="{6688368C-04CC-4CB1-9825-16993BBE6D8D}">
            <xm:f>Data!$W$2=""</xm:f>
            <x14:dxf>
              <fill>
                <patternFill>
                  <bgColor rgb="FFFFC7CC"/>
                </patternFill>
              </fill>
            </x14:dxf>
          </x14:cfRule>
          <xm:sqref>B61:B64</xm:sqref>
        </x14:conditionalFormatting>
        <x14:conditionalFormatting xmlns:xm="http://schemas.microsoft.com/office/excel/2006/main">
          <x14:cfRule type="expression" priority="52" id="{683C7528-3C6A-4F1C-8479-69ADAC24F94F}">
            <xm:f>AND(Data!$W$2="No", Data!$X$2 = "")</xm:f>
            <x14:dxf>
              <fill>
                <patternFill>
                  <bgColor rgb="FFFFC7CE"/>
                </patternFill>
              </fill>
            </x14:dxf>
          </x14:cfRule>
          <xm:sqref>B66</xm:sqref>
        </x14:conditionalFormatting>
        <x14:conditionalFormatting xmlns:xm="http://schemas.microsoft.com/office/excel/2006/main">
          <x14:cfRule type="expression" priority="16" id="{9D63C470-45E3-48C6-9AFD-C1492AFA1535}">
            <xm:f>Data!$Z$2=""</xm:f>
            <x14:dxf>
              <fill>
                <patternFill>
                  <bgColor rgb="FFFFC7CC"/>
                </patternFill>
              </fill>
            </x14:dxf>
          </x14:cfRule>
          <xm:sqref>B70:B73</xm:sqref>
        </x14:conditionalFormatting>
        <x14:conditionalFormatting xmlns:xm="http://schemas.microsoft.com/office/excel/2006/main">
          <x14:cfRule type="expression" priority="27" id="{375844A2-6D81-4F56-9BD0-304B09C16602}">
            <xm:f>AND(Data!$Z$2="No",Data!$AA$2="")</xm:f>
            <x14:dxf>
              <fill>
                <patternFill>
                  <bgColor rgb="FFFFC7CC"/>
                </patternFill>
              </fill>
            </x14:dxf>
          </x14:cfRule>
          <xm:sqref>B75</xm:sqref>
        </x14:conditionalFormatting>
        <x14:conditionalFormatting xmlns:xm="http://schemas.microsoft.com/office/excel/2006/main">
          <x14:cfRule type="expression" priority="15" id="{28521F25-90D3-4A64-A597-0ADCF3CCCAB7}">
            <xm:f>Data!$AC$2=""</xm:f>
            <x14:dxf>
              <fill>
                <patternFill>
                  <bgColor rgb="FFFFC7CC"/>
                </patternFill>
              </fill>
            </x14:dxf>
          </x14:cfRule>
          <xm:sqref>B79:B82</xm:sqref>
        </x14:conditionalFormatting>
        <x14:conditionalFormatting xmlns:xm="http://schemas.microsoft.com/office/excel/2006/main">
          <x14:cfRule type="expression" priority="7" id="{17766DED-7E50-4F3C-9742-22AE7DB4DC0F}">
            <xm:f>AND(Data!$AC2="No",Data!$AD2="")</xm:f>
            <x14:dxf>
              <fill>
                <patternFill>
                  <bgColor rgb="FFFFC7CC"/>
                </patternFill>
              </fill>
            </x14:dxf>
          </x14:cfRule>
          <xm:sqref>B84</xm:sqref>
        </x14:conditionalFormatting>
        <x14:conditionalFormatting xmlns:xm="http://schemas.microsoft.com/office/excel/2006/main">
          <x14:cfRule type="expression" priority="13" id="{05ABBBCD-9E3C-4193-9E4E-E4371D854957}">
            <xm:f>Data!$AF$2=""</xm:f>
            <x14:dxf>
              <fill>
                <patternFill>
                  <bgColor rgb="FFFFC7CC"/>
                </patternFill>
              </fill>
            </x14:dxf>
          </x14:cfRule>
          <xm:sqref>B88</xm:sqref>
        </x14:conditionalFormatting>
        <x14:conditionalFormatting xmlns:xm="http://schemas.microsoft.com/office/excel/2006/main">
          <x14:cfRule type="expression" priority="6" id="{AEB96745-D868-4184-B026-6B361EB8854E}">
            <xm:f>AND(Data!$AF2="No",Data!AG2="")</xm:f>
            <x14:dxf>
              <fill>
                <patternFill>
                  <bgColor rgb="FFFFC7CC"/>
                </patternFill>
              </fill>
            </x14:dxf>
          </x14:cfRule>
          <xm:sqref>B93</xm:sqref>
        </x14:conditionalFormatting>
        <x14:conditionalFormatting xmlns:xm="http://schemas.microsoft.com/office/excel/2006/main">
          <x14:cfRule type="expression" priority="12" id="{FFFA8292-70F5-4952-A5F6-C223E15668BE}">
            <xm:f>Data!$AI$2=""</xm:f>
            <x14:dxf>
              <fill>
                <patternFill>
                  <bgColor rgb="FFFFC7CC"/>
                </patternFill>
              </fill>
            </x14:dxf>
          </x14:cfRule>
          <xm:sqref>B97:B101</xm:sqref>
        </x14:conditionalFormatting>
        <x14:conditionalFormatting xmlns:xm="http://schemas.microsoft.com/office/excel/2006/main">
          <x14:cfRule type="expression" priority="5" id="{0247E39B-A3E8-4F39-9AA1-B3C6C8476267}">
            <xm:f>AND(Data!$AI2="No",Data!$AJ2="")</xm:f>
            <x14:dxf>
              <fill>
                <patternFill>
                  <bgColor rgb="FFFFC7CC"/>
                </patternFill>
              </fill>
            </x14:dxf>
          </x14:cfRule>
          <xm:sqref>B103</xm:sqref>
        </x14:conditionalFormatting>
        <x14:conditionalFormatting xmlns:xm="http://schemas.microsoft.com/office/excel/2006/main">
          <x14:cfRule type="expression" priority="11" id="{47B2E0E0-40F4-4D8F-BC4D-FEBE9E34DBA6}">
            <xm:f>Data!$AL$2=""</xm:f>
            <x14:dxf>
              <fill>
                <patternFill>
                  <bgColor rgb="FFFFC7CC"/>
                </patternFill>
              </fill>
            </x14:dxf>
          </x14:cfRule>
          <xm:sqref>B107</xm:sqref>
        </x14:conditionalFormatting>
        <x14:conditionalFormatting xmlns:xm="http://schemas.microsoft.com/office/excel/2006/main">
          <x14:cfRule type="expression" priority="4" id="{EDC16F93-788C-4F82-9022-5F02045BC2A7}">
            <xm:f>AND(Data!$AL2="No",Data!AM2="")</xm:f>
            <x14:dxf>
              <fill>
                <patternFill>
                  <bgColor rgb="FFFFC7CC"/>
                </patternFill>
              </fill>
            </x14:dxf>
          </x14:cfRule>
          <xm:sqref>B112</xm:sqref>
        </x14:conditionalFormatting>
        <x14:conditionalFormatting xmlns:xm="http://schemas.microsoft.com/office/excel/2006/main">
          <x14:cfRule type="expression" priority="10" id="{80D58A91-3245-42E8-97DB-8215DC1CA569}">
            <xm:f>Data!$AP$2=""</xm:f>
            <x14:dxf>
              <fill>
                <patternFill>
                  <bgColor rgb="FFFFC7CC"/>
                </patternFill>
              </fill>
            </x14:dxf>
          </x14:cfRule>
          <xm:sqref>B116</xm:sqref>
        </x14:conditionalFormatting>
        <x14:conditionalFormatting xmlns:xm="http://schemas.microsoft.com/office/excel/2006/main">
          <x14:cfRule type="expression" priority="3" id="{33562EB6-9030-455D-B2B8-B46DB8BDD5A6}">
            <xm:f>AND(Data!$AP2="No",Data!$AQ2="")</xm:f>
            <x14:dxf>
              <fill>
                <patternFill>
                  <bgColor rgb="FFFFC7CC"/>
                </patternFill>
              </fill>
            </x14:dxf>
          </x14:cfRule>
          <xm:sqref>B121</xm:sqref>
        </x14:conditionalFormatting>
        <x14:conditionalFormatting xmlns:xm="http://schemas.microsoft.com/office/excel/2006/main">
          <x14:cfRule type="expression" priority="2" id="{3AEE0ADB-A11E-4CFB-BB02-FB6E7DB4C64F}">
            <xm:f>Data!$AS$2=""</xm:f>
            <x14:dxf>
              <fill>
                <patternFill>
                  <bgColor rgb="FFFFC7CC"/>
                </patternFill>
              </fill>
            </x14:dxf>
          </x14:cfRule>
          <xm:sqref>B125:B128</xm:sqref>
        </x14:conditionalFormatting>
        <x14:conditionalFormatting xmlns:xm="http://schemas.microsoft.com/office/excel/2006/main">
          <x14:cfRule type="expression" priority="1" id="{9BFEFD26-DE91-433B-8697-DA603A98359F}">
            <xm:f>AND(Data!$AS$2="No",Data!$AT$2="")</xm:f>
            <x14:dxf>
              <fill>
                <patternFill>
                  <bgColor rgb="FFFFC7CC"/>
                </patternFill>
              </fill>
            </x14:dxf>
          </x14:cfRule>
          <xm:sqref>B130:B131</xm:sqref>
        </x14:conditionalFormatting>
        <x14:conditionalFormatting xmlns:xm="http://schemas.microsoft.com/office/excel/2006/main">
          <x14:cfRule type="expression" priority="88" id="{FB778F35-AEA6-46B0-A019-1D98B36DA449}">
            <xm:f>Data!$AU$2=""</xm:f>
            <x14:dxf>
              <fill>
                <patternFill>
                  <bgColor rgb="FFFFC7CE"/>
                </patternFill>
              </fill>
            </x14:dxf>
          </x14:cfRule>
          <xm:sqref>B137</xm:sqref>
        </x14:conditionalFormatting>
        <x14:conditionalFormatting xmlns:xm="http://schemas.microsoft.com/office/excel/2006/main">
          <x14:cfRule type="expression" priority="89" id="{18C2DA0D-1F47-496B-833F-2111CC30A7DB}">
            <xm:f>Data!$AV$2=""</xm:f>
            <x14:dxf>
              <fill>
                <patternFill>
                  <bgColor rgb="FFFFC7CE"/>
                </patternFill>
              </fill>
            </x14:dxf>
          </x14:cfRule>
          <xm:sqref>B139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81" yWindow="664" count="2">
        <x14:dataValidation type="list" allowBlank="1" showInputMessage="1" showErrorMessage="1" xr:uid="{4354C5ED-497D-4FDD-ADC1-540A0E5FA9E5}">
          <x14:formula1>
            <xm:f>Lookups!$E$2:$E$8</xm:f>
          </x14:formula1>
          <xm:sqref>C43:D43</xm:sqref>
        </x14:dataValidation>
        <x14:dataValidation type="list" allowBlank="1" showInputMessage="1" showErrorMessage="1" xr:uid="{C9D53574-7BE7-4D70-B20A-5BF4B802F6A9}">
          <x14:formula1>
            <xm:f>Lookups!$C$21:$J$21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145"/>
  <sheetViews>
    <sheetView topLeftCell="C2" workbookViewId="0">
      <selection activeCell="K23" sqref="K23"/>
    </sheetView>
  </sheetViews>
  <sheetFormatPr defaultRowHeight="15" x14ac:dyDescent="0.25"/>
  <cols>
    <col min="1" max="1" width="10.85546875" customWidth="1"/>
    <col min="2" max="2" width="65.7109375" customWidth="1"/>
    <col min="3" max="3" width="28.42578125" customWidth="1"/>
    <col min="4" max="4" width="34.140625" customWidth="1"/>
    <col min="5" max="5" width="25.5703125" customWidth="1"/>
    <col min="6" max="6" width="24.140625" customWidth="1"/>
    <col min="7" max="7" width="29.7109375" customWidth="1"/>
    <col min="8" max="8" width="29.140625" customWidth="1"/>
    <col min="9" max="9" width="45" customWidth="1"/>
    <col min="10" max="10" width="26.5703125" customWidth="1"/>
    <col min="11" max="11" width="26.140625" customWidth="1"/>
    <col min="12" max="12" width="10.42578125" customWidth="1"/>
    <col min="15" max="15" width="17.42578125" customWidth="1"/>
  </cols>
  <sheetData>
    <row r="1" spans="1:12" x14ac:dyDescent="0.25">
      <c r="A1" s="1"/>
      <c r="B1" s="1" t="s">
        <v>4</v>
      </c>
      <c r="C1" s="1" t="s">
        <v>24</v>
      </c>
      <c r="D1" s="1"/>
      <c r="E1" s="1" t="s">
        <v>25</v>
      </c>
      <c r="F1" s="1"/>
      <c r="G1" s="1" t="s">
        <v>26</v>
      </c>
      <c r="H1" s="1"/>
      <c r="I1" s="1"/>
      <c r="J1" s="1" t="s">
        <v>27</v>
      </c>
      <c r="K1" s="1"/>
      <c r="L1" s="1" t="s">
        <v>28</v>
      </c>
    </row>
    <row r="2" spans="1:12" x14ac:dyDescent="0.25">
      <c r="A2">
        <v>1</v>
      </c>
      <c r="B2" s="1"/>
      <c r="D2">
        <v>1</v>
      </c>
      <c r="G2" s="1"/>
      <c r="I2">
        <v>0</v>
      </c>
      <c r="L2" t="s">
        <v>29</v>
      </c>
    </row>
    <row r="3" spans="1:12" x14ac:dyDescent="0.25">
      <c r="A3">
        <v>2</v>
      </c>
      <c r="B3" t="s">
        <v>30</v>
      </c>
      <c r="C3" s="23" t="s">
        <v>31</v>
      </c>
      <c r="D3">
        <v>2</v>
      </c>
      <c r="E3" t="s">
        <v>32</v>
      </c>
      <c r="G3" t="s">
        <v>33</v>
      </c>
      <c r="I3">
        <v>1</v>
      </c>
      <c r="J3" t="s">
        <v>34</v>
      </c>
      <c r="L3" t="s">
        <v>35</v>
      </c>
    </row>
    <row r="4" spans="1:12" x14ac:dyDescent="0.25">
      <c r="A4">
        <v>3</v>
      </c>
      <c r="B4" t="s">
        <v>36</v>
      </c>
      <c r="C4" s="23" t="s">
        <v>3</v>
      </c>
      <c r="D4">
        <v>3</v>
      </c>
      <c r="E4" t="s">
        <v>37</v>
      </c>
      <c r="G4" t="s">
        <v>138</v>
      </c>
      <c r="I4">
        <v>2</v>
      </c>
      <c r="J4" t="s">
        <v>38</v>
      </c>
      <c r="L4" t="s">
        <v>39</v>
      </c>
    </row>
    <row r="5" spans="1:12" x14ac:dyDescent="0.25">
      <c r="A5">
        <v>4</v>
      </c>
      <c r="B5" t="s">
        <v>40</v>
      </c>
      <c r="C5" s="23" t="s">
        <v>41</v>
      </c>
      <c r="D5">
        <v>4</v>
      </c>
      <c r="E5" t="s">
        <v>42</v>
      </c>
      <c r="G5" t="s">
        <v>43</v>
      </c>
    </row>
    <row r="6" spans="1:12" x14ac:dyDescent="0.25">
      <c r="A6">
        <v>5</v>
      </c>
      <c r="B6" t="s">
        <v>44</v>
      </c>
      <c r="C6" s="23" t="s">
        <v>45</v>
      </c>
      <c r="D6">
        <v>5</v>
      </c>
      <c r="E6" t="s">
        <v>46</v>
      </c>
      <c r="G6" t="s">
        <v>47</v>
      </c>
    </row>
    <row r="7" spans="1:12" x14ac:dyDescent="0.25">
      <c r="A7">
        <v>6</v>
      </c>
      <c r="B7" t="s">
        <v>48</v>
      </c>
      <c r="C7" s="23" t="s">
        <v>49</v>
      </c>
      <c r="D7">
        <v>6</v>
      </c>
      <c r="E7" t="s">
        <v>50</v>
      </c>
      <c r="G7" t="s">
        <v>136</v>
      </c>
    </row>
    <row r="8" spans="1:12" x14ac:dyDescent="0.25">
      <c r="A8">
        <v>7</v>
      </c>
      <c r="B8" t="s">
        <v>51</v>
      </c>
      <c r="C8" s="23" t="s">
        <v>52</v>
      </c>
      <c r="D8">
        <v>7</v>
      </c>
      <c r="E8" t="s">
        <v>53</v>
      </c>
      <c r="G8" t="s">
        <v>141</v>
      </c>
    </row>
    <row r="9" spans="1:12" x14ac:dyDescent="0.25">
      <c r="A9">
        <v>8</v>
      </c>
      <c r="B9" t="s">
        <v>54</v>
      </c>
      <c r="C9" s="23" t="s">
        <v>53</v>
      </c>
      <c r="G9" t="s">
        <v>55</v>
      </c>
    </row>
    <row r="10" spans="1:12" x14ac:dyDescent="0.25">
      <c r="A10">
        <v>9</v>
      </c>
      <c r="B10" t="s">
        <v>56</v>
      </c>
      <c r="G10" t="s">
        <v>137</v>
      </c>
      <c r="L10" s="1"/>
    </row>
    <row r="11" spans="1:12" x14ac:dyDescent="0.25">
      <c r="A11">
        <v>10</v>
      </c>
      <c r="B11" t="s">
        <v>57</v>
      </c>
      <c r="G11" t="s">
        <v>142</v>
      </c>
    </row>
    <row r="12" spans="1:12" x14ac:dyDescent="0.25">
      <c r="A12">
        <v>11</v>
      </c>
      <c r="B12" t="s">
        <v>58</v>
      </c>
      <c r="G12" t="s">
        <v>59</v>
      </c>
    </row>
    <row r="13" spans="1:12" x14ac:dyDescent="0.25">
      <c r="A13">
        <v>12</v>
      </c>
      <c r="B13" t="s">
        <v>60</v>
      </c>
      <c r="G13" t="s">
        <v>61</v>
      </c>
    </row>
    <row r="14" spans="1:12" x14ac:dyDescent="0.25">
      <c r="A14">
        <v>13</v>
      </c>
      <c r="B14" t="s">
        <v>62</v>
      </c>
      <c r="G14" t="s">
        <v>63</v>
      </c>
    </row>
    <row r="15" spans="1:12" x14ac:dyDescent="0.25">
      <c r="A15">
        <v>14</v>
      </c>
      <c r="B15" t="s">
        <v>64</v>
      </c>
      <c r="G15" t="s">
        <v>140</v>
      </c>
    </row>
    <row r="16" spans="1:12" x14ac:dyDescent="0.25">
      <c r="A16">
        <v>15</v>
      </c>
      <c r="B16" t="s">
        <v>65</v>
      </c>
      <c r="G16" t="s">
        <v>139</v>
      </c>
    </row>
    <row r="17" spans="1:16" x14ac:dyDescent="0.25">
      <c r="A17">
        <v>16</v>
      </c>
      <c r="B17" t="s">
        <v>66</v>
      </c>
    </row>
    <row r="18" spans="1:16" x14ac:dyDescent="0.25">
      <c r="A18">
        <v>17</v>
      </c>
      <c r="B18" t="s">
        <v>53</v>
      </c>
    </row>
    <row r="19" spans="1:16" x14ac:dyDescent="0.25">
      <c r="A19">
        <v>18</v>
      </c>
      <c r="B19" t="s">
        <v>67</v>
      </c>
      <c r="C19" s="1"/>
    </row>
    <row r="20" spans="1:16" x14ac:dyDescent="0.25">
      <c r="A20">
        <v>19</v>
      </c>
      <c r="B20" t="s">
        <v>68</v>
      </c>
    </row>
    <row r="21" spans="1:16" x14ac:dyDescent="0.25">
      <c r="A21">
        <v>20</v>
      </c>
      <c r="B21" t="s">
        <v>69</v>
      </c>
      <c r="C21" s="24" t="s">
        <v>70</v>
      </c>
      <c r="D21" s="24" t="s">
        <v>3</v>
      </c>
      <c r="E21" s="1" t="s">
        <v>128</v>
      </c>
      <c r="F21" s="24" t="s">
        <v>41</v>
      </c>
      <c r="G21" s="1" t="s">
        <v>49</v>
      </c>
      <c r="H21" s="1" t="s">
        <v>45</v>
      </c>
      <c r="I21" s="1" t="s">
        <v>52</v>
      </c>
      <c r="J21" s="1" t="s">
        <v>53</v>
      </c>
    </row>
    <row r="22" spans="1:16" x14ac:dyDescent="0.25">
      <c r="A22">
        <v>21</v>
      </c>
      <c r="B22" t="s">
        <v>71</v>
      </c>
    </row>
    <row r="23" spans="1:16" x14ac:dyDescent="0.25">
      <c r="A23">
        <v>22</v>
      </c>
      <c r="B23" t="s">
        <v>72</v>
      </c>
      <c r="C23" s="23" t="s">
        <v>71</v>
      </c>
      <c r="D23" s="23" t="s">
        <v>40</v>
      </c>
      <c r="E23" s="23" t="s">
        <v>129</v>
      </c>
      <c r="F23" t="s">
        <v>57</v>
      </c>
      <c r="G23" t="s">
        <v>51</v>
      </c>
      <c r="H23" s="23" t="s">
        <v>133</v>
      </c>
      <c r="I23" s="19" t="s">
        <v>131</v>
      </c>
      <c r="J23" t="s">
        <v>48</v>
      </c>
      <c r="L23" s="1"/>
      <c r="M23" s="1"/>
      <c r="N23" s="1"/>
      <c r="O23" s="1"/>
      <c r="P23" s="1"/>
    </row>
    <row r="24" spans="1:16" x14ac:dyDescent="0.25">
      <c r="A24">
        <v>23</v>
      </c>
      <c r="B24" s="19" t="s">
        <v>73</v>
      </c>
      <c r="C24" s="23" t="s">
        <v>74</v>
      </c>
      <c r="D24" s="23" t="s">
        <v>58</v>
      </c>
      <c r="E24" s="23" t="s">
        <v>53</v>
      </c>
      <c r="F24" t="s">
        <v>60</v>
      </c>
      <c r="G24" t="s">
        <v>64</v>
      </c>
      <c r="H24" t="s">
        <v>36</v>
      </c>
      <c r="I24" s="19" t="s">
        <v>159</v>
      </c>
      <c r="J24" t="s">
        <v>54</v>
      </c>
      <c r="L24" s="1"/>
      <c r="M24" s="1"/>
      <c r="N24" s="1"/>
      <c r="O24" s="1"/>
      <c r="P24" s="1"/>
    </row>
    <row r="25" spans="1:16" x14ac:dyDescent="0.25">
      <c r="A25">
        <v>24</v>
      </c>
      <c r="B25" s="19" t="s">
        <v>159</v>
      </c>
      <c r="C25" s="23" t="s">
        <v>53</v>
      </c>
      <c r="D25" s="23" t="s">
        <v>67</v>
      </c>
      <c r="F25" t="s">
        <v>66</v>
      </c>
      <c r="G25" t="s">
        <v>53</v>
      </c>
      <c r="H25" t="s">
        <v>44</v>
      </c>
      <c r="I25" s="19" t="s">
        <v>154</v>
      </c>
      <c r="J25" t="s">
        <v>56</v>
      </c>
    </row>
    <row r="26" spans="1:16" x14ac:dyDescent="0.25">
      <c r="A26">
        <v>25</v>
      </c>
      <c r="B26" s="19" t="s">
        <v>154</v>
      </c>
      <c r="D26" s="23" t="s">
        <v>75</v>
      </c>
      <c r="F26" t="s">
        <v>76</v>
      </c>
      <c r="H26" t="s">
        <v>62</v>
      </c>
      <c r="I26" s="19" t="s">
        <v>166</v>
      </c>
      <c r="J26" t="s">
        <v>77</v>
      </c>
    </row>
    <row r="27" spans="1:16" x14ac:dyDescent="0.25">
      <c r="A27">
        <v>26</v>
      </c>
      <c r="B27" s="19" t="s">
        <v>166</v>
      </c>
      <c r="D27" s="23" t="s">
        <v>68</v>
      </c>
      <c r="F27" t="s">
        <v>53</v>
      </c>
      <c r="H27" t="s">
        <v>78</v>
      </c>
      <c r="I27" s="19" t="s">
        <v>170</v>
      </c>
      <c r="J27" t="s">
        <v>65</v>
      </c>
    </row>
    <row r="28" spans="1:16" x14ac:dyDescent="0.25">
      <c r="A28">
        <v>27</v>
      </c>
      <c r="B28" s="19" t="s">
        <v>170</v>
      </c>
      <c r="D28" s="23" t="s">
        <v>79</v>
      </c>
      <c r="H28" t="s">
        <v>53</v>
      </c>
      <c r="I28" s="19" t="s">
        <v>173</v>
      </c>
      <c r="J28" t="s">
        <v>72</v>
      </c>
    </row>
    <row r="29" spans="1:16" x14ac:dyDescent="0.25">
      <c r="A29">
        <v>28</v>
      </c>
      <c r="B29" s="19" t="s">
        <v>173</v>
      </c>
      <c r="D29" s="23" t="s">
        <v>53</v>
      </c>
      <c r="I29" s="19" t="s">
        <v>175</v>
      </c>
      <c r="J29" t="s">
        <v>53</v>
      </c>
    </row>
    <row r="30" spans="1:16" x14ac:dyDescent="0.25">
      <c r="A30">
        <v>29</v>
      </c>
      <c r="B30" s="19" t="s">
        <v>175</v>
      </c>
      <c r="I30" s="19" t="s">
        <v>177</v>
      </c>
    </row>
    <row r="31" spans="1:16" x14ac:dyDescent="0.25">
      <c r="A31">
        <v>30</v>
      </c>
      <c r="B31" s="19" t="s">
        <v>177</v>
      </c>
      <c r="I31" s="19" t="s">
        <v>178</v>
      </c>
    </row>
    <row r="32" spans="1:16" x14ac:dyDescent="0.25">
      <c r="A32">
        <v>31</v>
      </c>
      <c r="B32" s="19" t="s">
        <v>178</v>
      </c>
      <c r="I32" s="19" t="s">
        <v>180</v>
      </c>
    </row>
    <row r="33" spans="1:43" x14ac:dyDescent="0.25">
      <c r="A33">
        <v>32</v>
      </c>
      <c r="B33" s="19" t="s">
        <v>180</v>
      </c>
      <c r="I33" s="19" t="s">
        <v>169</v>
      </c>
    </row>
    <row r="34" spans="1:43" x14ac:dyDescent="0.25">
      <c r="A34">
        <v>33</v>
      </c>
      <c r="B34" s="19" t="s">
        <v>169</v>
      </c>
      <c r="F34" s="1"/>
      <c r="G34" s="1"/>
      <c r="I34" s="19" t="s">
        <v>181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x14ac:dyDescent="0.25">
      <c r="A35">
        <v>34</v>
      </c>
      <c r="B35" s="19" t="s">
        <v>181</v>
      </c>
      <c r="F35" s="1"/>
      <c r="G35" s="1"/>
      <c r="I35" s="19" t="s">
        <v>80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3" x14ac:dyDescent="0.25">
      <c r="A36">
        <v>35</v>
      </c>
      <c r="B36" s="19" t="s">
        <v>80</v>
      </c>
      <c r="I36" s="19" t="s">
        <v>152</v>
      </c>
    </row>
    <row r="37" spans="1:43" x14ac:dyDescent="0.25">
      <c r="A37">
        <v>36</v>
      </c>
      <c r="B37" s="19" t="s">
        <v>152</v>
      </c>
      <c r="I37" s="19" t="s">
        <v>182</v>
      </c>
    </row>
    <row r="38" spans="1:43" x14ac:dyDescent="0.25">
      <c r="A38">
        <v>37</v>
      </c>
      <c r="B38" s="19" t="s">
        <v>182</v>
      </c>
      <c r="I38" s="19" t="s">
        <v>184</v>
      </c>
    </row>
    <row r="39" spans="1:43" x14ac:dyDescent="0.25">
      <c r="A39">
        <v>38</v>
      </c>
      <c r="B39" s="19" t="s">
        <v>184</v>
      </c>
      <c r="I39" s="19" t="s">
        <v>156</v>
      </c>
    </row>
    <row r="40" spans="1:43" x14ac:dyDescent="0.25">
      <c r="A40">
        <v>39</v>
      </c>
      <c r="B40" s="19" t="s">
        <v>156</v>
      </c>
      <c r="I40" s="19" t="s">
        <v>187</v>
      </c>
    </row>
    <row r="41" spans="1:43" x14ac:dyDescent="0.25">
      <c r="A41">
        <v>40</v>
      </c>
      <c r="B41" s="19" t="s">
        <v>187</v>
      </c>
      <c r="I41" s="19" t="s">
        <v>190</v>
      </c>
    </row>
    <row r="42" spans="1:43" x14ac:dyDescent="0.25">
      <c r="A42">
        <v>41</v>
      </c>
      <c r="B42" s="19" t="s">
        <v>190</v>
      </c>
    </row>
    <row r="43" spans="1:43" x14ac:dyDescent="0.25">
      <c r="A43">
        <v>42</v>
      </c>
      <c r="B43" t="s">
        <v>79</v>
      </c>
    </row>
    <row r="44" spans="1:43" x14ac:dyDescent="0.25">
      <c r="A44">
        <v>43</v>
      </c>
      <c r="B44" t="s">
        <v>76</v>
      </c>
    </row>
    <row r="45" spans="1:43" x14ac:dyDescent="0.25">
      <c r="A45">
        <v>44</v>
      </c>
      <c r="B45" t="s">
        <v>74</v>
      </c>
    </row>
    <row r="49" spans="3:5" x14ac:dyDescent="0.25">
      <c r="C49" t="s">
        <v>81</v>
      </c>
      <c r="D49" t="s">
        <v>82</v>
      </c>
      <c r="E49" t="s">
        <v>83</v>
      </c>
    </row>
    <row r="50" spans="3:5" x14ac:dyDescent="0.25">
      <c r="C50" t="e">
        <f>MATCH(Data!$A$2,Lookups!$C$21:$J$21,0)</f>
        <v>#N/A</v>
      </c>
      <c r="D50" t="s">
        <v>130</v>
      </c>
      <c r="E50" t="e">
        <f>_xlfn.CONCAT("$",MID(D50,C50,1),"$21")</f>
        <v>#N/A</v>
      </c>
    </row>
    <row r="51" spans="3:5" x14ac:dyDescent="0.25">
      <c r="E51" t="e">
        <f>_xlfn.CONCAT("$",MID(D50,C50,1),"$41")</f>
        <v>#N/A</v>
      </c>
    </row>
    <row r="74" spans="7:9" x14ac:dyDescent="0.25">
      <c r="G74" t="s">
        <v>148</v>
      </c>
      <c r="H74" t="s">
        <v>149</v>
      </c>
      <c r="I74" t="s">
        <v>24</v>
      </c>
    </row>
    <row r="75" spans="7:9" x14ac:dyDescent="0.25">
      <c r="G75" t="s">
        <v>30</v>
      </c>
      <c r="H75" t="s">
        <v>150</v>
      </c>
      <c r="I75" t="s">
        <v>45</v>
      </c>
    </row>
    <row r="76" spans="7:9" x14ac:dyDescent="0.25">
      <c r="G76" t="s">
        <v>133</v>
      </c>
      <c r="H76" t="s">
        <v>150</v>
      </c>
      <c r="I76" t="s">
        <v>45</v>
      </c>
    </row>
    <row r="77" spans="7:9" x14ac:dyDescent="0.25">
      <c r="G77" t="s">
        <v>36</v>
      </c>
      <c r="H77" t="s">
        <v>36</v>
      </c>
      <c r="I77" t="s">
        <v>45</v>
      </c>
    </row>
    <row r="78" spans="7:9" x14ac:dyDescent="0.25">
      <c r="G78" t="s">
        <v>151</v>
      </c>
      <c r="H78" s="19" t="s">
        <v>152</v>
      </c>
      <c r="I78" t="s">
        <v>52</v>
      </c>
    </row>
    <row r="79" spans="7:9" x14ac:dyDescent="0.25">
      <c r="G79" t="s">
        <v>40</v>
      </c>
      <c r="H79" s="23" t="s">
        <v>40</v>
      </c>
      <c r="I79" s="23" t="s">
        <v>3</v>
      </c>
    </row>
    <row r="80" spans="7:9" x14ac:dyDescent="0.25">
      <c r="G80" t="s">
        <v>153</v>
      </c>
      <c r="H80" s="19" t="s">
        <v>154</v>
      </c>
      <c r="I80" t="s">
        <v>52</v>
      </c>
    </row>
    <row r="81" spans="7:9" x14ac:dyDescent="0.25">
      <c r="G81" t="s">
        <v>44</v>
      </c>
      <c r="H81" t="s">
        <v>44</v>
      </c>
      <c r="I81" t="s">
        <v>45</v>
      </c>
    </row>
    <row r="82" spans="7:9" x14ac:dyDescent="0.25">
      <c r="G82" t="s">
        <v>48</v>
      </c>
      <c r="H82" t="s">
        <v>48</v>
      </c>
      <c r="I82" t="s">
        <v>53</v>
      </c>
    </row>
    <row r="83" spans="7:9" x14ac:dyDescent="0.25">
      <c r="G83" t="s">
        <v>155</v>
      </c>
      <c r="H83" s="19" t="s">
        <v>156</v>
      </c>
      <c r="I83" t="s">
        <v>52</v>
      </c>
    </row>
    <row r="84" spans="7:9" x14ac:dyDescent="0.25">
      <c r="G84" t="s">
        <v>157</v>
      </c>
      <c r="H84" s="19" t="s">
        <v>158</v>
      </c>
      <c r="I84" t="s">
        <v>52</v>
      </c>
    </row>
    <row r="85" spans="7:9" x14ac:dyDescent="0.25">
      <c r="G85" s="19" t="s">
        <v>131</v>
      </c>
      <c r="H85" s="19" t="s">
        <v>158</v>
      </c>
      <c r="I85" t="s">
        <v>52</v>
      </c>
    </row>
    <row r="86" spans="7:9" x14ac:dyDescent="0.25">
      <c r="G86" s="19" t="s">
        <v>158</v>
      </c>
      <c r="H86" s="19" t="s">
        <v>158</v>
      </c>
      <c r="I86" t="s">
        <v>52</v>
      </c>
    </row>
    <row r="87" spans="7:9" x14ac:dyDescent="0.25">
      <c r="G87" t="s">
        <v>51</v>
      </c>
      <c r="H87" t="s">
        <v>51</v>
      </c>
      <c r="I87" t="s">
        <v>49</v>
      </c>
    </row>
    <row r="88" spans="7:9" x14ac:dyDescent="0.25">
      <c r="G88" s="19" t="s">
        <v>159</v>
      </c>
      <c r="H88" s="19" t="s">
        <v>159</v>
      </c>
      <c r="I88" t="s">
        <v>52</v>
      </c>
    </row>
    <row r="89" spans="7:9" x14ac:dyDescent="0.25">
      <c r="G89" t="s">
        <v>160</v>
      </c>
      <c r="H89" s="19" t="s">
        <v>159</v>
      </c>
      <c r="I89" t="s">
        <v>52</v>
      </c>
    </row>
    <row r="90" spans="7:9" x14ac:dyDescent="0.25">
      <c r="G90" t="s">
        <v>54</v>
      </c>
      <c r="H90" t="s">
        <v>54</v>
      </c>
      <c r="I90" t="s">
        <v>53</v>
      </c>
    </row>
    <row r="91" spans="7:9" x14ac:dyDescent="0.25">
      <c r="G91" s="23" t="s">
        <v>129</v>
      </c>
      <c r="H91" s="23" t="s">
        <v>129</v>
      </c>
      <c r="I91" t="s">
        <v>128</v>
      </c>
    </row>
    <row r="92" spans="7:9" x14ac:dyDescent="0.25">
      <c r="G92" t="s">
        <v>56</v>
      </c>
      <c r="H92" t="s">
        <v>56</v>
      </c>
      <c r="I92" t="s">
        <v>53</v>
      </c>
    </row>
    <row r="93" spans="7:9" x14ac:dyDescent="0.25">
      <c r="G93" s="19" t="s">
        <v>154</v>
      </c>
      <c r="H93" s="19" t="s">
        <v>154</v>
      </c>
      <c r="I93" t="s">
        <v>52</v>
      </c>
    </row>
    <row r="94" spans="7:9" x14ac:dyDescent="0.25">
      <c r="G94" t="s">
        <v>161</v>
      </c>
      <c r="H94" s="19" t="s">
        <v>162</v>
      </c>
      <c r="I94" t="s">
        <v>52</v>
      </c>
    </row>
    <row r="95" spans="7:9" x14ac:dyDescent="0.25">
      <c r="G95" t="s">
        <v>163</v>
      </c>
      <c r="H95" s="19" t="s">
        <v>164</v>
      </c>
      <c r="I95" t="s">
        <v>52</v>
      </c>
    </row>
    <row r="96" spans="7:9" x14ac:dyDescent="0.25">
      <c r="G96" t="s">
        <v>57</v>
      </c>
      <c r="H96" t="s">
        <v>57</v>
      </c>
      <c r="I96" s="23" t="s">
        <v>41</v>
      </c>
    </row>
    <row r="97" spans="7:9" x14ac:dyDescent="0.25">
      <c r="G97" t="s">
        <v>165</v>
      </c>
      <c r="H97" s="19" t="s">
        <v>158</v>
      </c>
      <c r="I97" t="s">
        <v>52</v>
      </c>
    </row>
    <row r="98" spans="7:9" x14ac:dyDescent="0.25">
      <c r="G98" t="s">
        <v>77</v>
      </c>
      <c r="H98" t="s">
        <v>77</v>
      </c>
      <c r="I98" t="s">
        <v>53</v>
      </c>
    </row>
    <row r="99" spans="7:9" x14ac:dyDescent="0.25">
      <c r="G99" t="s">
        <v>58</v>
      </c>
      <c r="H99" s="23" t="s">
        <v>58</v>
      </c>
      <c r="I99" s="23" t="s">
        <v>3</v>
      </c>
    </row>
    <row r="100" spans="7:9" x14ac:dyDescent="0.25">
      <c r="G100" s="19" t="s">
        <v>166</v>
      </c>
      <c r="H100" s="19" t="s">
        <v>166</v>
      </c>
      <c r="I100" t="s">
        <v>52</v>
      </c>
    </row>
    <row r="101" spans="7:9" x14ac:dyDescent="0.25">
      <c r="G101" t="s">
        <v>167</v>
      </c>
      <c r="H101" s="19" t="s">
        <v>166</v>
      </c>
      <c r="I101" t="s">
        <v>52</v>
      </c>
    </row>
    <row r="102" spans="7:9" x14ac:dyDescent="0.25">
      <c r="G102" t="s">
        <v>60</v>
      </c>
      <c r="H102" t="s">
        <v>60</v>
      </c>
      <c r="I102" s="23" t="s">
        <v>41</v>
      </c>
    </row>
    <row r="103" spans="7:9" x14ac:dyDescent="0.25">
      <c r="G103" t="s">
        <v>62</v>
      </c>
      <c r="H103" t="s">
        <v>62</v>
      </c>
      <c r="I103" t="s">
        <v>45</v>
      </c>
    </row>
    <row r="104" spans="7:9" x14ac:dyDescent="0.25">
      <c r="G104" t="s">
        <v>168</v>
      </c>
      <c r="H104" s="19" t="s">
        <v>169</v>
      </c>
      <c r="I104" t="s">
        <v>52</v>
      </c>
    </row>
    <row r="105" spans="7:9" x14ac:dyDescent="0.25">
      <c r="G105" t="s">
        <v>64</v>
      </c>
      <c r="H105" t="s">
        <v>64</v>
      </c>
      <c r="I105" t="s">
        <v>49</v>
      </c>
    </row>
    <row r="106" spans="7:9" x14ac:dyDescent="0.25">
      <c r="G106" s="19" t="s">
        <v>170</v>
      </c>
      <c r="H106" s="19" t="s">
        <v>170</v>
      </c>
      <c r="I106" t="s">
        <v>52</v>
      </c>
    </row>
    <row r="107" spans="7:9" x14ac:dyDescent="0.25">
      <c r="G107" t="s">
        <v>171</v>
      </c>
      <c r="H107" s="19" t="s">
        <v>170</v>
      </c>
      <c r="I107" t="s">
        <v>52</v>
      </c>
    </row>
    <row r="108" spans="7:9" x14ac:dyDescent="0.25">
      <c r="G108" t="s">
        <v>65</v>
      </c>
      <c r="H108" t="s">
        <v>65</v>
      </c>
      <c r="I108" t="s">
        <v>53</v>
      </c>
    </row>
    <row r="109" spans="7:9" x14ac:dyDescent="0.25">
      <c r="G109" t="s">
        <v>172</v>
      </c>
      <c r="H109" s="19" t="s">
        <v>80</v>
      </c>
      <c r="I109" t="s">
        <v>52</v>
      </c>
    </row>
    <row r="110" spans="7:9" x14ac:dyDescent="0.25">
      <c r="G110" t="s">
        <v>66</v>
      </c>
      <c r="H110" t="s">
        <v>66</v>
      </c>
      <c r="I110" s="23" t="s">
        <v>41</v>
      </c>
    </row>
    <row r="111" spans="7:9" x14ac:dyDescent="0.25">
      <c r="G111" t="s">
        <v>53</v>
      </c>
      <c r="H111" t="s">
        <v>53</v>
      </c>
      <c r="I111" s="23" t="s">
        <v>53</v>
      </c>
    </row>
    <row r="112" spans="7:9" x14ac:dyDescent="0.25">
      <c r="G112" t="s">
        <v>67</v>
      </c>
      <c r="H112" s="23" t="s">
        <v>67</v>
      </c>
      <c r="I112" s="23" t="s">
        <v>3</v>
      </c>
    </row>
    <row r="113" spans="7:9" x14ac:dyDescent="0.25">
      <c r="G113" s="23" t="s">
        <v>75</v>
      </c>
      <c r="H113" s="23" t="s">
        <v>75</v>
      </c>
      <c r="I113" s="23" t="s">
        <v>3</v>
      </c>
    </row>
    <row r="114" spans="7:9" x14ac:dyDescent="0.25">
      <c r="G114" s="23" t="s">
        <v>68</v>
      </c>
      <c r="H114" s="23" t="s">
        <v>68</v>
      </c>
      <c r="I114" s="23" t="s">
        <v>3</v>
      </c>
    </row>
    <row r="115" spans="7:9" x14ac:dyDescent="0.25">
      <c r="G115" s="19" t="s">
        <v>173</v>
      </c>
      <c r="H115" s="19" t="s">
        <v>173</v>
      </c>
      <c r="I115" t="s">
        <v>52</v>
      </c>
    </row>
    <row r="116" spans="7:9" x14ac:dyDescent="0.25">
      <c r="G116" t="s">
        <v>174</v>
      </c>
      <c r="H116" s="19" t="s">
        <v>173</v>
      </c>
      <c r="I116" t="s">
        <v>52</v>
      </c>
    </row>
    <row r="117" spans="7:9" x14ac:dyDescent="0.25">
      <c r="G117" s="19" t="s">
        <v>175</v>
      </c>
      <c r="H117" s="19" t="s">
        <v>175</v>
      </c>
      <c r="I117" t="s">
        <v>52</v>
      </c>
    </row>
    <row r="118" spans="7:9" x14ac:dyDescent="0.25">
      <c r="G118" t="s">
        <v>176</v>
      </c>
      <c r="H118" s="19" t="s">
        <v>175</v>
      </c>
      <c r="I118" t="s">
        <v>52</v>
      </c>
    </row>
    <row r="119" spans="7:9" x14ac:dyDescent="0.25">
      <c r="G119" t="s">
        <v>69</v>
      </c>
      <c r="H119" t="s">
        <v>78</v>
      </c>
      <c r="I119" t="s">
        <v>45</v>
      </c>
    </row>
    <row r="120" spans="7:9" x14ac:dyDescent="0.25">
      <c r="G120" t="s">
        <v>71</v>
      </c>
      <c r="H120" s="23" t="s">
        <v>71</v>
      </c>
      <c r="I120" s="23" t="s">
        <v>70</v>
      </c>
    </row>
    <row r="121" spans="7:9" x14ac:dyDescent="0.25">
      <c r="G121" s="19" t="s">
        <v>162</v>
      </c>
      <c r="H121" s="19" t="s">
        <v>162</v>
      </c>
      <c r="I121" t="s">
        <v>52</v>
      </c>
    </row>
    <row r="122" spans="7:9" x14ac:dyDescent="0.25">
      <c r="G122" s="19" t="s">
        <v>177</v>
      </c>
      <c r="H122" s="19" t="s">
        <v>162</v>
      </c>
      <c r="I122" t="s">
        <v>52</v>
      </c>
    </row>
    <row r="123" spans="7:9" x14ac:dyDescent="0.25">
      <c r="G123" s="19" t="s">
        <v>178</v>
      </c>
      <c r="H123" s="19" t="s">
        <v>178</v>
      </c>
      <c r="I123" t="s">
        <v>52</v>
      </c>
    </row>
    <row r="124" spans="7:9" x14ac:dyDescent="0.25">
      <c r="G124" t="s">
        <v>179</v>
      </c>
      <c r="H124" s="19" t="s">
        <v>178</v>
      </c>
      <c r="I124" t="s">
        <v>52</v>
      </c>
    </row>
    <row r="125" spans="7:9" x14ac:dyDescent="0.25">
      <c r="G125" s="19" t="s">
        <v>164</v>
      </c>
      <c r="H125" s="19" t="s">
        <v>164</v>
      </c>
      <c r="I125" t="s">
        <v>52</v>
      </c>
    </row>
    <row r="126" spans="7:9" x14ac:dyDescent="0.25">
      <c r="G126" s="19" t="s">
        <v>180</v>
      </c>
      <c r="H126" s="19" t="s">
        <v>164</v>
      </c>
      <c r="I126" t="s">
        <v>52</v>
      </c>
    </row>
    <row r="127" spans="7:9" x14ac:dyDescent="0.25">
      <c r="G127" t="s">
        <v>72</v>
      </c>
      <c r="H127" t="s">
        <v>72</v>
      </c>
      <c r="I127" t="s">
        <v>53</v>
      </c>
    </row>
    <row r="128" spans="7:9" x14ac:dyDescent="0.25">
      <c r="G128" s="19" t="s">
        <v>169</v>
      </c>
      <c r="H128" s="19" t="s">
        <v>169</v>
      </c>
      <c r="I128" t="s">
        <v>52</v>
      </c>
    </row>
    <row r="129" spans="7:9" x14ac:dyDescent="0.25">
      <c r="G129" s="19" t="s">
        <v>181</v>
      </c>
      <c r="H129" s="19" t="s">
        <v>181</v>
      </c>
      <c r="I129" t="s">
        <v>52</v>
      </c>
    </row>
    <row r="130" spans="7:9" x14ac:dyDescent="0.25">
      <c r="G130" s="19" t="s">
        <v>80</v>
      </c>
      <c r="H130" s="19" t="s">
        <v>80</v>
      </c>
      <c r="I130" t="s">
        <v>52</v>
      </c>
    </row>
    <row r="131" spans="7:9" x14ac:dyDescent="0.25">
      <c r="G131" s="19" t="s">
        <v>152</v>
      </c>
      <c r="H131" s="19" t="s">
        <v>152</v>
      </c>
      <c r="I131" t="s">
        <v>52</v>
      </c>
    </row>
    <row r="132" spans="7:9" x14ac:dyDescent="0.25">
      <c r="G132" t="s">
        <v>79</v>
      </c>
      <c r="H132" s="23" t="s">
        <v>79</v>
      </c>
      <c r="I132" s="23" t="s">
        <v>3</v>
      </c>
    </row>
    <row r="133" spans="7:9" x14ac:dyDescent="0.25">
      <c r="G133" t="s">
        <v>76</v>
      </c>
      <c r="H133" t="s">
        <v>76</v>
      </c>
      <c r="I133" s="23" t="s">
        <v>41</v>
      </c>
    </row>
    <row r="134" spans="7:9" x14ac:dyDescent="0.25">
      <c r="G134" s="19" t="s">
        <v>182</v>
      </c>
      <c r="H134" s="19" t="s">
        <v>182</v>
      </c>
      <c r="I134" t="s">
        <v>52</v>
      </c>
    </row>
    <row r="135" spans="7:9" x14ac:dyDescent="0.25">
      <c r="G135" t="s">
        <v>183</v>
      </c>
      <c r="H135" s="19" t="s">
        <v>182</v>
      </c>
      <c r="I135" t="s">
        <v>52</v>
      </c>
    </row>
    <row r="136" spans="7:9" x14ac:dyDescent="0.25">
      <c r="G136" s="19" t="s">
        <v>184</v>
      </c>
      <c r="H136" s="19" t="s">
        <v>184</v>
      </c>
      <c r="I136" t="s">
        <v>52</v>
      </c>
    </row>
    <row r="137" spans="7:9" x14ac:dyDescent="0.25">
      <c r="G137" t="s">
        <v>185</v>
      </c>
      <c r="H137" s="19" t="s">
        <v>184</v>
      </c>
      <c r="I137" t="s">
        <v>52</v>
      </c>
    </row>
    <row r="138" spans="7:9" x14ac:dyDescent="0.25">
      <c r="G138" s="19" t="s">
        <v>156</v>
      </c>
      <c r="H138" s="19" t="s">
        <v>156</v>
      </c>
      <c r="I138" t="s">
        <v>52</v>
      </c>
    </row>
    <row r="139" spans="7:9" x14ac:dyDescent="0.25">
      <c r="G139" s="19" t="s">
        <v>186</v>
      </c>
      <c r="H139" s="19" t="s">
        <v>186</v>
      </c>
      <c r="I139" t="s">
        <v>52</v>
      </c>
    </row>
    <row r="140" spans="7:9" x14ac:dyDescent="0.25">
      <c r="G140" s="19" t="s">
        <v>187</v>
      </c>
      <c r="H140" s="19" t="s">
        <v>186</v>
      </c>
      <c r="I140" t="s">
        <v>52</v>
      </c>
    </row>
    <row r="141" spans="7:9" x14ac:dyDescent="0.25">
      <c r="G141" t="s">
        <v>188</v>
      </c>
      <c r="H141" s="19" t="s">
        <v>186</v>
      </c>
      <c r="I141" t="s">
        <v>52</v>
      </c>
    </row>
    <row r="142" spans="7:9" x14ac:dyDescent="0.25">
      <c r="G142" t="s">
        <v>74</v>
      </c>
      <c r="H142" s="23" t="s">
        <v>74</v>
      </c>
      <c r="I142" s="23" t="s">
        <v>70</v>
      </c>
    </row>
    <row r="143" spans="7:9" x14ac:dyDescent="0.25">
      <c r="G143" t="s">
        <v>189</v>
      </c>
      <c r="H143" s="19" t="s">
        <v>181</v>
      </c>
      <c r="I143" t="s">
        <v>52</v>
      </c>
    </row>
    <row r="144" spans="7:9" x14ac:dyDescent="0.25">
      <c r="G144" t="s">
        <v>190</v>
      </c>
      <c r="H144" t="s">
        <v>190</v>
      </c>
      <c r="I144" t="s">
        <v>52</v>
      </c>
    </row>
    <row r="145" spans="7:9" x14ac:dyDescent="0.25">
      <c r="G145" t="s">
        <v>191</v>
      </c>
      <c r="H145" t="s">
        <v>190</v>
      </c>
      <c r="I145" t="s">
        <v>52</v>
      </c>
    </row>
  </sheetData>
  <sheetProtection selectLockedCells="1" selectUnlockedCells="1"/>
  <sortState xmlns:xlrd2="http://schemas.microsoft.com/office/spreadsheetml/2017/richdata2" ref="J23:J29">
    <sortCondition ref="J23:J29"/>
  </sortState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16"/>
  <sheetViews>
    <sheetView workbookViewId="0">
      <selection activeCell="A2" sqref="A2"/>
    </sheetView>
  </sheetViews>
  <sheetFormatPr defaultRowHeight="15" x14ac:dyDescent="0.25"/>
  <cols>
    <col min="1" max="1" width="21" customWidth="1"/>
    <col min="2" max="2" width="13.85546875" customWidth="1"/>
    <col min="3" max="3" width="25.28515625" customWidth="1"/>
    <col min="4" max="4" width="22.85546875" customWidth="1"/>
    <col min="5" max="5" width="19.28515625" hidden="1" customWidth="1"/>
    <col min="6" max="7" width="27.5703125" customWidth="1"/>
    <col min="8" max="8" width="20.42578125" customWidth="1"/>
    <col min="9" max="9" width="13.42578125" bestFit="1" customWidth="1"/>
    <col min="10" max="10" width="22.140625" bestFit="1" customWidth="1"/>
    <col min="11" max="11" width="25" bestFit="1" customWidth="1"/>
    <col min="12" max="12" width="25" customWidth="1"/>
    <col min="13" max="13" width="26.85546875" customWidth="1"/>
    <col min="14" max="14" width="26.85546875" hidden="1" customWidth="1"/>
    <col min="15" max="15" width="26.85546875" customWidth="1"/>
    <col min="16" max="16" width="17.140625" customWidth="1"/>
    <col min="17" max="17" width="22.7109375" customWidth="1"/>
    <col min="18" max="18" width="23.42578125" customWidth="1"/>
    <col min="19" max="20" width="24.7109375" customWidth="1"/>
    <col min="21" max="21" width="25.42578125" customWidth="1"/>
    <col min="22" max="22" width="20.28515625" hidden="1" customWidth="1"/>
    <col min="23" max="23" width="64.42578125" customWidth="1"/>
    <col min="24" max="24" width="40.42578125" customWidth="1"/>
    <col min="25" max="25" width="40.42578125" hidden="1" customWidth="1"/>
    <col min="26" max="27" width="22.28515625" customWidth="1"/>
    <col min="28" max="28" width="22.28515625" hidden="1" customWidth="1"/>
    <col min="29" max="29" width="25.140625" customWidth="1"/>
    <col min="30" max="30" width="31.7109375" customWidth="1"/>
    <col min="31" max="31" width="31.7109375" hidden="1" customWidth="1"/>
    <col min="32" max="33" width="31.7109375" customWidth="1"/>
    <col min="34" max="34" width="31.7109375" hidden="1" customWidth="1"/>
    <col min="35" max="35" width="22.28515625" customWidth="1"/>
    <col min="36" max="36" width="25.5703125" customWidth="1"/>
    <col min="37" max="37" width="25.5703125" hidden="1" customWidth="1"/>
    <col min="38" max="39" width="25.5703125" customWidth="1"/>
    <col min="40" max="41" width="25.5703125" hidden="1" customWidth="1"/>
    <col min="42" max="43" width="25.5703125" customWidth="1"/>
    <col min="44" max="44" width="25.5703125" hidden="1" customWidth="1"/>
    <col min="45" max="46" width="25.5703125" customWidth="1"/>
    <col min="47" max="47" width="17.28515625" customWidth="1"/>
    <col min="48" max="48" width="15.140625" customWidth="1"/>
    <col min="49" max="49" width="13.140625" customWidth="1"/>
  </cols>
  <sheetData>
    <row r="1" spans="1:60" ht="15.75" customHeight="1" thickBot="1" x14ac:dyDescent="0.3">
      <c r="A1" s="4" t="s">
        <v>84</v>
      </c>
      <c r="B1" s="4" t="s">
        <v>4</v>
      </c>
      <c r="C1" s="4" t="s">
        <v>85</v>
      </c>
      <c r="D1" s="4" t="s">
        <v>86</v>
      </c>
      <c r="E1" s="5" t="s">
        <v>87</v>
      </c>
      <c r="F1" s="4" t="s">
        <v>88</v>
      </c>
      <c r="G1" s="4" t="s">
        <v>89</v>
      </c>
      <c r="H1" s="4" t="s">
        <v>90</v>
      </c>
      <c r="I1" s="4" t="s">
        <v>91</v>
      </c>
      <c r="J1" s="4" t="s">
        <v>14</v>
      </c>
      <c r="K1" s="4" t="s">
        <v>92</v>
      </c>
      <c r="L1" s="4" t="s">
        <v>93</v>
      </c>
      <c r="M1" s="4" t="s">
        <v>17</v>
      </c>
      <c r="N1" s="5" t="s">
        <v>94</v>
      </c>
      <c r="O1" s="4" t="s">
        <v>18</v>
      </c>
      <c r="P1" s="4" t="s">
        <v>95</v>
      </c>
      <c r="Q1" s="4" t="s">
        <v>96</v>
      </c>
      <c r="R1" s="4" t="s">
        <v>97</v>
      </c>
      <c r="S1" s="4" t="s">
        <v>98</v>
      </c>
      <c r="T1" s="4" t="s">
        <v>99</v>
      </c>
      <c r="U1" s="4" t="s">
        <v>100</v>
      </c>
      <c r="V1" s="18" t="s">
        <v>101</v>
      </c>
      <c r="W1" s="4" t="s">
        <v>102</v>
      </c>
      <c r="X1" s="4" t="s">
        <v>103</v>
      </c>
      <c r="Y1" s="18" t="s">
        <v>104</v>
      </c>
      <c r="Z1" s="4" t="s">
        <v>105</v>
      </c>
      <c r="AA1" s="4" t="s">
        <v>106</v>
      </c>
      <c r="AB1" s="18" t="s">
        <v>107</v>
      </c>
      <c r="AC1" s="4" t="s">
        <v>108</v>
      </c>
      <c r="AD1" s="4" t="s">
        <v>109</v>
      </c>
      <c r="AE1" s="18" t="s">
        <v>110</v>
      </c>
      <c r="AF1" s="4" t="s">
        <v>111</v>
      </c>
      <c r="AG1" s="4" t="s">
        <v>112</v>
      </c>
      <c r="AH1" s="18" t="s">
        <v>113</v>
      </c>
      <c r="AI1" s="4" t="s">
        <v>114</v>
      </c>
      <c r="AJ1" s="4" t="s">
        <v>115</v>
      </c>
      <c r="AK1" s="18" t="s">
        <v>116</v>
      </c>
      <c r="AL1" s="4" t="s">
        <v>117</v>
      </c>
      <c r="AM1" s="4" t="s">
        <v>118</v>
      </c>
      <c r="AN1" s="18" t="s">
        <v>119</v>
      </c>
      <c r="AO1" s="18"/>
      <c r="AP1" s="4" t="s">
        <v>120</v>
      </c>
      <c r="AQ1" s="4" t="s">
        <v>121</v>
      </c>
      <c r="AR1" s="18"/>
      <c r="AS1" s="4" t="s">
        <v>193</v>
      </c>
      <c r="AT1" s="4" t="s">
        <v>194</v>
      </c>
      <c r="AU1" s="4" t="s">
        <v>122</v>
      </c>
      <c r="AV1" s="4" t="s">
        <v>123</v>
      </c>
    </row>
    <row r="2" spans="1:60" ht="15.75" thickTop="1" x14ac:dyDescent="0.25">
      <c r="A2" t="str">
        <f>IF(Form!C6=0,"",Form!C6)</f>
        <v/>
      </c>
      <c r="B2" t="str">
        <f>IF(Form!C8=0,"",Form!C8)</f>
        <v/>
      </c>
      <c r="C2" t="str">
        <f>IF(Form!C10=0,"",Form!C10)</f>
        <v/>
      </c>
      <c r="D2" s="28" t="str">
        <f>IF(Form!C14=0,"",Form!C14)</f>
        <v/>
      </c>
      <c r="E2">
        <v>0</v>
      </c>
      <c r="F2" t="str">
        <f>IF(E2=0,"",IF(E2&lt;&gt;0,E2))</f>
        <v/>
      </c>
      <c r="G2" t="str">
        <f>IF(Form!C30=0,"",Form!C30)</f>
        <v/>
      </c>
      <c r="H2" t="str">
        <f>IF(Form!C35=0,"",Form!C35)</f>
        <v/>
      </c>
      <c r="I2" t="str">
        <f>IF(Form!C37=0,"",Form!C37)</f>
        <v/>
      </c>
      <c r="J2" s="6" t="str">
        <f>IF(Form!C41=0,"",Form!C41)</f>
        <v/>
      </c>
      <c r="K2" s="6" t="str">
        <f>IF(Form!C43=0,"",Form!C43)</f>
        <v/>
      </c>
      <c r="L2" s="6" t="str">
        <f>IF(Form!C45=0,"",Form!C45)</f>
        <v/>
      </c>
      <c r="M2" s="6" t="str">
        <f>IF(Form!C49=0,"",Form!C49)</f>
        <v/>
      </c>
      <c r="N2">
        <v>0</v>
      </c>
      <c r="O2" t="str">
        <f>IF(N2=0,"",IF(N2=1, "Yes","No"))</f>
        <v/>
      </c>
      <c r="P2" t="str">
        <f>IF(Form!C54=0,"",Form!C54)</f>
        <v/>
      </c>
      <c r="Q2" t="str">
        <f>IF(Form!C55=0,"",Form!C55)</f>
        <v/>
      </c>
      <c r="R2" t="str">
        <f>IF(Form!C56=0,"",Form!C56)</f>
        <v/>
      </c>
      <c r="S2" t="str">
        <f>IF(Form!C57=0,"",Form!C57)</f>
        <v/>
      </c>
      <c r="T2" t="str">
        <f>IF(Form!C58=0,"",Form!C58)</f>
        <v/>
      </c>
      <c r="U2" t="str">
        <f>IF(Form!C59=0,"",Form!C59)</f>
        <v/>
      </c>
      <c r="V2">
        <v>0</v>
      </c>
      <c r="W2" t="str">
        <f>IF(V2=0,"",IF(V2=1,"Yes", "No"))</f>
        <v/>
      </c>
      <c r="X2" t="str">
        <f>IF(Form!$C$65=0,"",Form!$C$65)</f>
        <v/>
      </c>
      <c r="Y2">
        <v>0</v>
      </c>
      <c r="Z2" t="str">
        <f>IF(Y2=0,"",IF(Y2=1,"Yes", "No"))</f>
        <v/>
      </c>
      <c r="AA2" t="str">
        <f>IF(Form!$C$74=0,"",Form!$C$74)</f>
        <v/>
      </c>
      <c r="AB2">
        <v>0</v>
      </c>
      <c r="AC2" t="str">
        <f>IF(AB2=0,"",IF(AB2=1,"Yes", "No"))</f>
        <v/>
      </c>
      <c r="AD2" t="str">
        <f>IF(Form!$C$83=0,"",Form!$C$83)</f>
        <v/>
      </c>
      <c r="AE2">
        <v>0</v>
      </c>
      <c r="AF2" t="str">
        <f>IF(AE2=0,"",IF(AE2=1,"Yes", "No"))</f>
        <v/>
      </c>
      <c r="AG2" t="str">
        <f>IF(Form!$C$92=0,"",Form!$C$92)</f>
        <v/>
      </c>
      <c r="AH2">
        <v>0</v>
      </c>
      <c r="AI2" t="str">
        <f>IF(AH2=0,"",IF(AH2=1,"Yes", "No"))</f>
        <v/>
      </c>
      <c r="AJ2" t="str">
        <f>IF(Form!$C$102=0,"",Form!$C$102)</f>
        <v/>
      </c>
      <c r="AK2">
        <v>0</v>
      </c>
      <c r="AL2" t="str">
        <f>IF(AK2=0,"",IF(AK2=1,"Yes", "No"))</f>
        <v/>
      </c>
      <c r="AM2" t="str">
        <f>IF(Form!$C$111=0,"",Form!$C$111)</f>
        <v/>
      </c>
      <c r="AN2">
        <v>0</v>
      </c>
      <c r="AP2" t="str">
        <f>IF(AN2=0,"",IF(AN2=1,"Yes", "No"))</f>
        <v/>
      </c>
      <c r="AQ2" t="str">
        <f>IF(Form!$C$120=0,"",Form!$C$120)</f>
        <v/>
      </c>
      <c r="AR2">
        <v>0</v>
      </c>
      <c r="AS2" t="str">
        <f>IF(AR2=0,"",IF(AR2=1,"Yes", "No"))</f>
        <v/>
      </c>
      <c r="AT2" t="str">
        <f>IF(Form!$C$129=0,"",Form!$C$129)</f>
        <v/>
      </c>
      <c r="AU2" t="str">
        <f>IF(Form!C137=0,"",Form!C137)</f>
        <v/>
      </c>
      <c r="AV2" t="str">
        <f>IF(Form!C139=0,"",Form!C139)</f>
        <v/>
      </c>
      <c r="AW2" s="2"/>
      <c r="AX2" s="3"/>
      <c r="BH2">
        <v>0</v>
      </c>
    </row>
    <row r="3" spans="1:60" x14ac:dyDescent="0.25">
      <c r="D3" s="29" t="str">
        <f>IF(Form!C15=0,"",Form!C15)</f>
        <v/>
      </c>
    </row>
    <row r="4" spans="1:60" x14ac:dyDescent="0.25">
      <c r="D4" s="29" t="str">
        <f>IF(Form!C16=0,"",Form!C16)</f>
        <v/>
      </c>
    </row>
    <row r="5" spans="1:60" x14ac:dyDescent="0.25">
      <c r="D5" s="29" t="str">
        <f>IF(Form!C17=0,"",Form!C17)</f>
        <v/>
      </c>
    </row>
    <row r="6" spans="1:60" x14ac:dyDescent="0.25">
      <c r="D6" s="29" t="str">
        <f>IF(Form!C18=0,"",Form!C18)</f>
        <v/>
      </c>
    </row>
    <row r="7" spans="1:60" x14ac:dyDescent="0.25">
      <c r="D7" s="29" t="str">
        <f>IF(Form!C19=0,"",Form!C19)</f>
        <v/>
      </c>
    </row>
    <row r="8" spans="1:60" x14ac:dyDescent="0.25">
      <c r="D8" s="29" t="str">
        <f>IF(Form!C20=0,"",Form!C20)</f>
        <v/>
      </c>
    </row>
    <row r="9" spans="1:60" x14ac:dyDescent="0.25">
      <c r="D9" s="29" t="str">
        <f>IF(Form!C21=0,"",Form!C21)</f>
        <v/>
      </c>
    </row>
    <row r="10" spans="1:60" x14ac:dyDescent="0.25">
      <c r="D10" s="29" t="str">
        <f>IF(Form!C22=0,"",Form!C22)</f>
        <v/>
      </c>
    </row>
    <row r="11" spans="1:60" x14ac:dyDescent="0.25">
      <c r="D11" s="29" t="str">
        <f>IF(Form!C23=0,"",Form!C23)</f>
        <v/>
      </c>
    </row>
    <row r="12" spans="1:60" x14ac:dyDescent="0.25">
      <c r="D12" s="29" t="str">
        <f>IF(Form!C24=0,"",Form!C24)</f>
        <v/>
      </c>
    </row>
    <row r="13" spans="1:60" x14ac:dyDescent="0.25">
      <c r="D13" s="30" t="str">
        <f>IF(Form!C25=0,"",Form!C25)</f>
        <v/>
      </c>
    </row>
    <row r="14" spans="1:60" x14ac:dyDescent="0.25">
      <c r="B14" s="4" t="s">
        <v>124</v>
      </c>
    </row>
    <row r="15" spans="1:60" ht="15.75" thickBot="1" x14ac:dyDescent="0.3">
      <c r="B15" s="5" t="s">
        <v>125</v>
      </c>
    </row>
    <row r="16" spans="1:60" ht="15.75" thickTop="1" x14ac:dyDescent="0.25"/>
  </sheetData>
  <sheetProtection selectLockedCells="1"/>
  <phoneticPr fontId="14" type="noConversion"/>
  <conditionalFormatting sqref="C99">
    <cfRule type="expression" priority="1">
      <formula>"AND(Data!$AM$2=""No"",Data!$AN$2="""")"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5f067919-d045-4b34-bd75-563914e94517" ContentTypeId="0x010100464BB556B3337A48846236E9064FB9CC01" PreviousValue="false"/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19c66c-1d17-4878-ac54-a29750ce0b61">
      <Terms xmlns="http://schemas.microsoft.com/office/infopath/2007/PartnerControls"/>
    </lcf76f155ced4ddcb4097134ff3c332f>
    <TaxCatchAll xmlns="bef9904b-9bca-4a1b-aca3-78dad2044d15" xsi:nil="true"/>
    <SharedWithUsers xmlns="bef9904b-9bca-4a1b-aca3-78dad2044d15">
      <UserInfo>
        <DisplayName>Toni Duder</DisplayName>
        <AccountId>2407</AccountId>
        <AccountType/>
      </UserInfo>
      <UserInfo>
        <DisplayName>Kat Lawrie</DisplayName>
        <AccountId>32</AccountId>
        <AccountType/>
      </UserInfo>
      <UserInfo>
        <DisplayName>Gillian Allen</DisplayName>
        <AccountId>3310</AccountId>
        <AccountType/>
      </UserInfo>
    </SharedWithUsers>
    <_dlc_DocId xmlns="bef9904b-9bca-4a1b-aca3-78dad2044d15">DOCS-585337998-34814</_dlc_DocId>
    <_dlc_DocIdUrl xmlns="bef9904b-9bca-4a1b-aca3-78dad2044d15">
      <Url>https://hqsc.sharepoint.com/sites/dms-programmes/_layouts/15/DocIdRedir.aspx?ID=DOCS-585337998-34814</Url>
      <Description>DOCS-585337998-34814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464BB556B3337A48846236E9064FB9CC0100411B27F77A3A1942ADD65E7108B7C661" ma:contentTypeVersion="36" ma:contentTypeDescription="Use this content type to classify and store documents on HQSC DMS website" ma:contentTypeScope="" ma:versionID="17741a07577261d3d3aabee56bc7508c">
  <xsd:schema xmlns:xsd="http://www.w3.org/2001/XMLSchema" xmlns:xs="http://www.w3.org/2001/XMLSchema" xmlns:p="http://schemas.microsoft.com/office/2006/metadata/properties" xmlns:ns3="0b19c66c-1d17-4878-ac54-a29750ce0b61" xmlns:ns4="bef9904b-9bca-4a1b-aca3-78dad2044d15" targetNamespace="http://schemas.microsoft.com/office/2006/metadata/properties" ma:root="true" ma:fieldsID="a91ca38a0c13f6820e585266f458c106" ns3:_="" ns4:_="">
    <xsd:import namespace="0b19c66c-1d17-4878-ac54-a29750ce0b61"/>
    <xsd:import namespace="bef9904b-9bca-4a1b-aca3-78dad2044d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9c66c-1d17-4878-ac54-a29750ce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f067919-d045-4b34-bd75-563914e945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9904b-9bca-4a1b-aca3-78dad2044d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b3aa043-9336-4ecf-bd0c-87fd8a0c1d53}" ma:internalName="TaxCatchAll" ma:showField="CatchAllData" ma:web="bef9904b-9bca-4a1b-aca3-78dad2044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B406683-040F-4F67-865C-C39BDFE8B85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742F0A0-359D-4969-8D1D-7813141FB4C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7588CC2-95F5-44CC-BA91-3A8AAAA383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B0B4BE-4ADE-4F65-BFEC-62BB506F2791}">
  <ds:schemaRefs>
    <ds:schemaRef ds:uri="http://www.w3.org/XML/1998/namespace"/>
    <ds:schemaRef ds:uri="http://purl.org/dc/elements/1.1/"/>
    <ds:schemaRef ds:uri="bef9904b-9bca-4a1b-aca3-78dad2044d15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b19c66c-1d17-4878-ac54-a29750ce0b61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5D4BC058-96ED-42B0-85DC-E2A805C96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9c66c-1d17-4878-ac54-a29750ce0b61"/>
    <ds:schemaRef ds:uri="bef9904b-9bca-4a1b-aca3-78dad2044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8D39B580-6839-4771-B322-F37E5AB0B67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54</vt:i4>
      </vt:variant>
    </vt:vector>
  </HeadingPairs>
  <TitlesOfParts>
    <vt:vector size="56" baseType="lpstr">
      <vt:lpstr>Form</vt:lpstr>
      <vt:lpstr>Data</vt:lpstr>
      <vt:lpstr>_01___02_Problem</vt:lpstr>
      <vt:lpstr>_02___01_Process</vt:lpstr>
      <vt:lpstr>_02___02_Problem</vt:lpstr>
      <vt:lpstr>_04___01_Type_of_Organism</vt:lpstr>
      <vt:lpstr>_04___02_Type_or_Site_of_Infection</vt:lpstr>
      <vt:lpstr>_04_Healthcare_Associated_Infection</vt:lpstr>
      <vt:lpstr>_05___02_Medication_or_IV_Fluid_Use_Process</vt:lpstr>
      <vt:lpstr>_05___03_Problem</vt:lpstr>
      <vt:lpstr>_06___01_Blood_or_Blood_Product_Involved</vt:lpstr>
      <vt:lpstr>_06___02_Blood_or_Blood_Product_Use_Process</vt:lpstr>
      <vt:lpstr>_06___03_Problem</vt:lpstr>
      <vt:lpstr>_07___01_Nutrition_Involved</vt:lpstr>
      <vt:lpstr>_07___02_Nutrition_Use_Process</vt:lpstr>
      <vt:lpstr>_07___03_Problem</vt:lpstr>
      <vt:lpstr>_08___01_Oxygen_or_Gas_or_Vapour_Involved</vt:lpstr>
      <vt:lpstr>_08___02_Oxygen_or_Gas_or_Vapour_Use_Process</vt:lpstr>
      <vt:lpstr>_08___03_Problem</vt:lpstr>
      <vt:lpstr>_09___01_Type_of_Medical_Device_or_Equipment_or_Property</vt:lpstr>
      <vt:lpstr>_09___02_Problem</vt:lpstr>
      <vt:lpstr>_10___01_Staff</vt:lpstr>
      <vt:lpstr>_10___02_Patient</vt:lpstr>
      <vt:lpstr>_10_Behaviour</vt:lpstr>
      <vt:lpstr>_11___01_Blunt_Force</vt:lpstr>
      <vt:lpstr>_11___02_Piercing_or_Penetrating_Force</vt:lpstr>
      <vt:lpstr>_11___03_Other_Mechanical_Force</vt:lpstr>
      <vt:lpstr>_11___04_Thermal_Mechanism</vt:lpstr>
      <vt:lpstr>_11___05_Threat_to_Breathing</vt:lpstr>
      <vt:lpstr>_11___06_Exposure_to_Chemical_or_Other_Substance</vt:lpstr>
      <vt:lpstr>_11___07_Other_Specified_Mechanism_of_Injury</vt:lpstr>
      <vt:lpstr>_11___08_Exposure_to__Effect_of__Weather___Natural_Disaster__ort_Other_Force_of_Nature</vt:lpstr>
      <vt:lpstr>_11_Patient_Accidents</vt:lpstr>
      <vt:lpstr>_12___01_Type_of_Fall</vt:lpstr>
      <vt:lpstr>_12___02_Fall_Involving</vt:lpstr>
      <vt:lpstr>_12_Falls</vt:lpstr>
      <vt:lpstr>_13___01_Structure_or_Building_or_Fixture_Involved</vt:lpstr>
      <vt:lpstr>_13___02_Problem</vt:lpstr>
      <vt:lpstr>_13_Infrastructure_or_Building_or_Fixtures</vt:lpstr>
      <vt:lpstr>_14___01_Matching_of_Workload_Management</vt:lpstr>
      <vt:lpstr>_14___02_Bed_Service_Availability_or_Adequacy</vt:lpstr>
      <vt:lpstr>_14___03_Human_Resource_or_Staff_Availability_or_Adequacy</vt:lpstr>
      <vt:lpstr>_14___04_Organisation_of_Teams_or_People</vt:lpstr>
      <vt:lpstr>_14___05_Protocols_or_Policy_or_Procedure_or_Guideline_Availability_or_Adequacy</vt:lpstr>
      <vt:lpstr>_14_Resources_or_Organisational_Management</vt:lpstr>
      <vt:lpstr>Ambulance</vt:lpstr>
      <vt:lpstr>ARC</vt:lpstr>
      <vt:lpstr>Assisted_reproductive_technologies</vt:lpstr>
      <vt:lpstr>DHBList</vt:lpstr>
      <vt:lpstr>Hospice</vt:lpstr>
      <vt:lpstr>Other</vt:lpstr>
      <vt:lpstr>Primary_care_providers</vt:lpstr>
      <vt:lpstr>Private_hospitals</vt:lpstr>
      <vt:lpstr>pt</vt:lpstr>
      <vt:lpstr>Te_Whatu_Ora</vt:lpstr>
      <vt:lpstr>WHO_codes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Hunkin</dc:creator>
  <cp:keywords/>
  <dc:description/>
  <cp:lastModifiedBy>Annie Birch-Houpt</cp:lastModifiedBy>
  <cp:revision/>
  <dcterms:created xsi:type="dcterms:W3CDTF">2016-07-05T21:18:30Z</dcterms:created>
  <dcterms:modified xsi:type="dcterms:W3CDTF">2024-06-17T02:47:42Z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0x010100464BB556B3337A48846236E9064FB9CC0100411B27F77A3A1942ADD65E7108B7C661</vt:lpwstr>
  </property>
  <property fmtid="{D5CDD505-2E9C-101B-9397-08002B2CF9AE}" pid="3" name="_dlc_DocIdItemGuid">
    <vt:lpwstr>1d6e84eb-d606-43a5-ba4a-d2d9a0af5f60</vt:lpwstr>
  </property>
  <property fmtid="{D5CDD505-2E9C-101B-9397-08002B2CF9AE}" pid="4" name="_dlc_DocId">
    <vt:lpwstr>HQSC-401-951</vt:lpwstr>
  </property>
  <property fmtid="{D5CDD505-2E9C-101B-9397-08002B2CF9AE}" pid="5" name="_dlc_DocIdUrl">
    <vt:lpwstr>http://intranet.hqsc.local/DMS/Programmes/_layouts/DocIdRedir.aspx?ID=HQSC-401-951, HQSC-401-951</vt:lpwstr>
  </property>
  <property fmtid="{D5CDD505-2E9C-101B-9397-08002B2CF9AE}" pid="6" name="MediaServiceImageTags">
    <vt:lpwstr/>
  </property>
</Properties>
</file>